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7abc71c69e5879d3/LideraWeb/Clientes/Gerais Compressores/2024-10-11 conteúdo para novo site gerais.com.br/Arquivos - Atlas Copco Pdf/Linha ZR-ZT/"/>
    </mc:Choice>
  </mc:AlternateContent>
  <xr:revisionPtr revIDLastSave="0" documentId="13_ncr:1_{B8A5A6B9-9B13-4A95-AD9A-AD30D090A1D7}" xr6:coauthVersionLast="47" xr6:coauthVersionMax="47" xr10:uidLastSave="{00000000-0000-0000-0000-000000000000}"/>
  <bookViews>
    <workbookView xWindow="-120" yWindow="-120" windowWidth="25440" windowHeight="15270" tabRatio="789" xr2:uid="{A0759833-2C07-42A7-B358-A49942C58315}"/>
  </bookViews>
  <sheets>
    <sheet name="SELECT" sheetId="1" r:id="rId1"/>
    <sheet name="01-ZT 15-22" sheetId="41" r:id="rId2"/>
    <sheet name="02-ZR-ZT 37-55" sheetId="42" r:id="rId3"/>
    <sheet name="03-ZR-ZT 55-90" sheetId="29" r:id="rId4"/>
    <sheet name="04-ZR-ZT 55-90 Nacional" sheetId="28" r:id="rId5"/>
    <sheet name="05-ZR-ZT 75-90VSD" sheetId="39" r:id="rId6"/>
    <sheet name="06-ZR 110-145 Antigo" sheetId="2" r:id="rId7"/>
    <sheet name="07-ZR-ZT 110-145" sheetId="3" r:id="rId8"/>
    <sheet name="08-ZR -ZT 160VSD" sheetId="4" r:id="rId9"/>
    <sheet name="09-ZT 160-275 Importado Antigo" sheetId="5" r:id="rId10"/>
    <sheet name="10-ZR 160- 275 Antigo" sheetId="6" r:id="rId11"/>
    <sheet name="11-ZR-ZT 250-315 VSD" sheetId="7" r:id="rId12"/>
    <sheet name="12-ZR-ZT 160-275" sheetId="8" r:id="rId13"/>
    <sheet name="13-ZR 300-425" sheetId="9" r:id="rId14"/>
    <sheet name="14-ZR 400-500VSD" sheetId="11" r:id="rId15"/>
    <sheet name="15-ZR 450-750" sheetId="21" r:id="rId16"/>
    <sheet name="16-ZR 700-900 VSD" sheetId="22" r:id="rId17"/>
  </sheets>
  <definedNames>
    <definedName name="_xlnm.Print_Area" localSheetId="11">'11-ZR-ZT 250-315 VSD'!$A$1:$F$96</definedName>
    <definedName name="_xlnm.Print_Area" localSheetId="12">'12-ZR-ZT 160-275'!$A$1:$F$100</definedName>
    <definedName name="_xlnm.Print_Area" localSheetId="13">'13-ZR 300-425'!$A$1:$F$67</definedName>
    <definedName name="GA_90_AII_AIF">#REF!</definedName>
    <definedName name="Print_Area" localSheetId="1">'01-ZT 15-22'!$A$1:$F$56</definedName>
    <definedName name="Print_Area" localSheetId="2">'02-ZR-ZT 37-55'!$A$1:$F$62</definedName>
    <definedName name="Print_Area" localSheetId="3">'03-ZR-ZT 55-90'!$A$1:$F$77</definedName>
    <definedName name="Print_Area" localSheetId="4">'04-ZR-ZT 55-90 Nacional'!$A$1:$F$76</definedName>
    <definedName name="Print_Area" localSheetId="15">'15-ZR 450-750'!$A$1:$F$69</definedName>
    <definedName name="Print_Area" localSheetId="16">'16-ZR 700-900 VSD'!$A$1:$F$70</definedName>
    <definedName name="série">SELECT!#REF!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C33" i="1"/>
  <c r="C32" i="1"/>
  <c r="C31" i="1"/>
  <c r="C30" i="1"/>
  <c r="C29" i="1"/>
  <c r="B33" i="1"/>
  <c r="B32" i="1"/>
  <c r="B31" i="1"/>
  <c r="B30" i="1"/>
  <c r="B29" i="1"/>
  <c r="G26" i="1"/>
  <c r="G25" i="1"/>
  <c r="G24" i="1"/>
  <c r="G22" i="1"/>
  <c r="G21" i="1"/>
  <c r="G20" i="1"/>
  <c r="G18" i="1"/>
  <c r="G17" i="1"/>
  <c r="G16" i="1"/>
  <c r="G15" i="1"/>
  <c r="G14" i="1"/>
  <c r="G12" i="1"/>
  <c r="G11" i="1"/>
  <c r="G10" i="1"/>
  <c r="G9" i="1"/>
  <c r="G8" i="1"/>
  <c r="E26" i="1"/>
  <c r="E24" i="1"/>
  <c r="E21" i="1"/>
  <c r="E20" i="1"/>
  <c r="E18" i="1"/>
  <c r="E17" i="1"/>
  <c r="E16" i="1"/>
  <c r="E15" i="1"/>
  <c r="E14" i="1"/>
  <c r="E12" i="1"/>
  <c r="E11" i="1"/>
  <c r="E10" i="1"/>
  <c r="E9" i="1"/>
  <c r="E8" i="1"/>
  <c r="C26" i="1"/>
  <c r="C25" i="1"/>
  <c r="C24" i="1"/>
  <c r="C22" i="1"/>
  <c r="C21" i="1"/>
  <c r="C20" i="1"/>
  <c r="C18" i="1"/>
  <c r="C17" i="1"/>
  <c r="C16" i="1"/>
  <c r="C15" i="1"/>
  <c r="C14" i="1"/>
  <c r="C12" i="1"/>
  <c r="C11" i="1"/>
  <c r="C10" i="1"/>
  <c r="C9" i="1"/>
  <c r="C8" i="1"/>
  <c r="B26" i="1"/>
  <c r="B25" i="1"/>
  <c r="B24" i="1"/>
  <c r="B22" i="1"/>
  <c r="B21" i="1"/>
  <c r="B20" i="1"/>
  <c r="B18" i="1"/>
  <c r="B17" i="1"/>
  <c r="B16" i="1"/>
  <c r="B15" i="1"/>
  <c r="B14" i="1"/>
  <c r="B12" i="1"/>
  <c r="B11" i="1"/>
  <c r="B10" i="1"/>
  <c r="B9" i="1"/>
  <c r="B8" i="1"/>
  <c r="H26" i="1"/>
  <c r="H25" i="1"/>
  <c r="H24" i="1"/>
  <c r="H22" i="1"/>
  <c r="H21" i="1"/>
  <c r="H20" i="1"/>
  <c r="H18" i="1"/>
  <c r="H17" i="1"/>
  <c r="H16" i="1"/>
  <c r="H15" i="1"/>
  <c r="H14" i="1"/>
  <c r="H12" i="1"/>
  <c r="H11" i="1"/>
  <c r="H10" i="1"/>
  <c r="H9" i="1"/>
  <c r="H8" i="1"/>
  <c r="F26" i="1"/>
  <c r="F25" i="1"/>
  <c r="F24" i="1"/>
  <c r="F22" i="1"/>
  <c r="F21" i="1"/>
  <c r="F20" i="1"/>
  <c r="F18" i="1"/>
  <c r="F17" i="1"/>
  <c r="F16" i="1"/>
  <c r="F15" i="1"/>
  <c r="F14" i="1"/>
  <c r="F12" i="1"/>
  <c r="F11" i="1"/>
  <c r="F10" i="1"/>
  <c r="F9" i="1"/>
  <c r="F8" i="1"/>
  <c r="D26" i="1"/>
  <c r="D25" i="1"/>
  <c r="D24" i="1"/>
  <c r="D22" i="1"/>
  <c r="D21" i="1"/>
  <c r="D20" i="1"/>
  <c r="D18" i="1"/>
  <c r="D17" i="1"/>
  <c r="D16" i="1"/>
  <c r="D15" i="1"/>
  <c r="D14" i="1"/>
  <c r="D12" i="1"/>
  <c r="D11" i="1"/>
  <c r="D10" i="1"/>
  <c r="D9" i="1"/>
  <c r="D8" i="1"/>
  <c r="JA1797" i="1" l="1"/>
  <c r="JA1798" i="1" s="1"/>
  <c r="JA1799" i="1" l="1"/>
  <c r="JA1800" i="1" s="1"/>
</calcChain>
</file>

<file path=xl/sharedStrings.xml><?xml version="1.0" encoding="utf-8"?>
<sst xmlns="http://schemas.openxmlformats.org/spreadsheetml/2006/main" count="3442" uniqueCount="546">
  <si>
    <t>PEÇAS PRINCIPAIS</t>
  </si>
  <si>
    <t>Descrição</t>
  </si>
  <si>
    <t>Observação</t>
  </si>
  <si>
    <t>Intervalo Hrs</t>
  </si>
  <si>
    <t>.</t>
  </si>
  <si>
    <t>Filtro de Ar</t>
  </si>
  <si>
    <t>Filtro de Óleo</t>
  </si>
  <si>
    <t>KITS DE SERVIÇO</t>
  </si>
  <si>
    <t>Kit Retenção de Ar</t>
  </si>
  <si>
    <t>OUTROS ITENS DIVERSOS</t>
  </si>
  <si>
    <t>PN000013</t>
  </si>
  <si>
    <t>PN000419</t>
  </si>
  <si>
    <t>PN000008</t>
  </si>
  <si>
    <t>PN000718</t>
  </si>
  <si>
    <t>Código - PNs</t>
  </si>
  <si>
    <t>PN002008</t>
  </si>
  <si>
    <t>Data Limite</t>
  </si>
  <si>
    <t>Data Hoje</t>
  </si>
  <si>
    <t>06</t>
  </si>
  <si>
    <t>07</t>
  </si>
  <si>
    <t>08</t>
  </si>
  <si>
    <t>09</t>
  </si>
  <si>
    <t>01</t>
  </si>
  <si>
    <t>02</t>
  </si>
  <si>
    <t>04</t>
  </si>
  <si>
    <t>03</t>
  </si>
  <si>
    <t>05</t>
  </si>
  <si>
    <t>PN000578</t>
  </si>
  <si>
    <t>Filtro de óleo</t>
  </si>
  <si>
    <t>Filtro de ar</t>
  </si>
  <si>
    <t>PN000947</t>
  </si>
  <si>
    <t>Filtro respiro do cárter</t>
  </si>
  <si>
    <t>Elemento de acoplamento</t>
  </si>
  <si>
    <t>Silenciador recirculação/admissão</t>
  </si>
  <si>
    <t>Solenóide carga/alivio</t>
  </si>
  <si>
    <t>Resfriador Posterior ZT</t>
  </si>
  <si>
    <t>Refriador intermediario ZT</t>
  </si>
  <si>
    <t>Resfriador de óleo ZT</t>
  </si>
  <si>
    <t>Elemento Baixa pressão</t>
  </si>
  <si>
    <t>Elemento Alta pressão</t>
  </si>
  <si>
    <t>Kit de Filtros Ar/óleo</t>
  </si>
  <si>
    <t>Kit bomba de óleo</t>
  </si>
  <si>
    <t>Kit Admissão Vedações</t>
  </si>
  <si>
    <t>Kit Admissão reparos</t>
  </si>
  <si>
    <t>Kit dreno resfriador intermediario</t>
  </si>
  <si>
    <t>Kit dreno resfriador posterior</t>
  </si>
  <si>
    <t>Kit respiro do cárter</t>
  </si>
  <si>
    <t>Kit resfriador ar/óleo ZT</t>
  </si>
  <si>
    <t>Kit selos e rolamentos eixo principal</t>
  </si>
  <si>
    <t>Kit troca do elemento Baixa pressão</t>
  </si>
  <si>
    <t>Kit troca do elemento Alta pressão</t>
  </si>
  <si>
    <t>Kit 4.000 horas ou 1 ano</t>
  </si>
  <si>
    <t>Kit 8.000 horas ou 2 anos</t>
  </si>
  <si>
    <t>Kit 16.000 ou 4 anos</t>
  </si>
  <si>
    <t>Silenciador da recirculação/admissão</t>
  </si>
  <si>
    <t>Indicador de nível de óleo</t>
  </si>
  <si>
    <t>Coxim do compressor</t>
  </si>
  <si>
    <t>Coxim do motor</t>
  </si>
  <si>
    <t>Aneis de vedação resfriador de óleo ZR</t>
  </si>
  <si>
    <t>Pressostato pressão final</t>
  </si>
  <si>
    <t>Refriador intermediario ZR</t>
  </si>
  <si>
    <t>Resfriador de óleo ZR</t>
  </si>
  <si>
    <t>Kit Selo do eixo principal</t>
  </si>
  <si>
    <t>Kit Bomba de Óleo</t>
  </si>
  <si>
    <t>Kit vedações das tubulações</t>
  </si>
  <si>
    <t>Motor exaustor da carenagem</t>
  </si>
  <si>
    <t>Hélice exaustor da carenagem</t>
  </si>
  <si>
    <t>Ventilador - Hélice ZT37-8,6 USA</t>
  </si>
  <si>
    <t>Ventilador - Hélice ZT 45-55</t>
  </si>
  <si>
    <t>NOMECLATURA - Versões</t>
  </si>
  <si>
    <t>Origem</t>
  </si>
  <si>
    <t>Ano Fabricação</t>
  </si>
  <si>
    <t/>
  </si>
  <si>
    <t>COMPRESSORES ZR-ZT</t>
  </si>
  <si>
    <t>Modelo</t>
  </si>
  <si>
    <t>Series</t>
  </si>
  <si>
    <t>Filtro do cárter</t>
  </si>
  <si>
    <t>Elemento do acoplamento</t>
  </si>
  <si>
    <t>Solenóide carga/ailvio</t>
  </si>
  <si>
    <t>Solenóide intermediaria (blow down)</t>
  </si>
  <si>
    <t>Resfriador intermediaria ZT</t>
  </si>
  <si>
    <t>Resfriador posterior ZT</t>
  </si>
  <si>
    <t>Resfriador posterior ZR</t>
  </si>
  <si>
    <t>Resfriador intermediaria ZR</t>
  </si>
  <si>
    <t>Elemento de Baixa pressão ZR/ZT 55-90</t>
  </si>
  <si>
    <t>Elemento de Alta Pressão ZR/ZT55-75</t>
  </si>
  <si>
    <t>Elemento de Alta Pressão ZR/ZT90</t>
  </si>
  <si>
    <t>Kit manutenção anual -ZT</t>
  </si>
  <si>
    <t>Kit 8000 horas ou 2 anos-ZT</t>
  </si>
  <si>
    <t>Kit 16000 horas ou 4 anos-ZT</t>
  </si>
  <si>
    <t>Kit filtro respiro do cárter</t>
  </si>
  <si>
    <t>Kit de filtros ar/óleo -ZT/ZR</t>
  </si>
  <si>
    <t>Kit silenciador alta pressão</t>
  </si>
  <si>
    <t>Kit bomba de óleo-ZT/ZR</t>
  </si>
  <si>
    <t>Kit dos resfriadores-ZT</t>
  </si>
  <si>
    <t>Kit da válvula de retenção de ar-ZT</t>
  </si>
  <si>
    <t>Kit válvula admissão ZT/ZR</t>
  </si>
  <si>
    <t>Kit válvula admissão vedações ZT/ZR</t>
  </si>
  <si>
    <t>Kit vedações caixa  engrenagens-ZT/ZR</t>
  </si>
  <si>
    <t>Kit rolamentos do eixo principal-ZT/ZR</t>
  </si>
  <si>
    <t>Kit de vedação do eixo principal-ZT/ZR</t>
  </si>
  <si>
    <t>Kit troca do elemento baixa pressão -ZT</t>
  </si>
  <si>
    <t>Kit troca do elemento alta pressão-ZT</t>
  </si>
  <si>
    <t>Kit 8000 horas ou 2 anos-ZR</t>
  </si>
  <si>
    <t>Kit 16000 horas ou 4 anos-ZR</t>
  </si>
  <si>
    <t>Kit resfriadores-ZR</t>
  </si>
  <si>
    <t>Kit silenciador alta pressão-ZR</t>
  </si>
  <si>
    <t>Kit da válvula de retenção de ar-ZR</t>
  </si>
  <si>
    <t>Kit troca do elemento baixa pressão-ZR</t>
  </si>
  <si>
    <t>Kit troca do elemento alta pressão -ZR</t>
  </si>
  <si>
    <t>coxim do compressor</t>
  </si>
  <si>
    <t>Válvula segurança intermediaria</t>
  </si>
  <si>
    <t>Silenciador do alta pressão (inserto)</t>
  </si>
  <si>
    <t>Silenciador do alta pressão (LÃ)</t>
  </si>
  <si>
    <t>Sensor pressão do ar de saída (rosca)</t>
  </si>
  <si>
    <t>Sensor de pressão do óleo (rosca)</t>
  </si>
  <si>
    <t>Sensor de pressão intermediaria (rosca)</t>
  </si>
  <si>
    <t>Sensor diferencial pressão filtro de ar</t>
  </si>
  <si>
    <t>Sensor de temperatura (todos)</t>
  </si>
  <si>
    <t>Chicote de sensores</t>
  </si>
  <si>
    <t>Kit silenciador alta pressão ZT</t>
  </si>
  <si>
    <t xml:space="preserve">Filtro de ar </t>
  </si>
  <si>
    <t xml:space="preserve">Resfriador posterior </t>
  </si>
  <si>
    <t xml:space="preserve">Resfriador de óleo </t>
  </si>
  <si>
    <t>Resfriador intermediariao</t>
  </si>
  <si>
    <t xml:space="preserve">Elemento de Baixa pressão </t>
  </si>
  <si>
    <t xml:space="preserve">Elemento de Alta Pressão </t>
  </si>
  <si>
    <t xml:space="preserve">Kit manutenção anual </t>
  </si>
  <si>
    <t>Kit 8000 horas ou 2 anos</t>
  </si>
  <si>
    <t>Kit 16000 horas ou 4 anos</t>
  </si>
  <si>
    <t xml:space="preserve">Kit de filtros ar/óleo </t>
  </si>
  <si>
    <t>Kit dos resfriadores</t>
  </si>
  <si>
    <t>Kit da válvula de retenção de ar</t>
  </si>
  <si>
    <t xml:space="preserve">Kit válvula admissão </t>
  </si>
  <si>
    <t xml:space="preserve">Kit válvula admissão vedações </t>
  </si>
  <si>
    <t>Kit vedações caixa  engrenagens</t>
  </si>
  <si>
    <t>Kit rolamentos do eixo principal</t>
  </si>
  <si>
    <t>Kit de vedação do eixo principal</t>
  </si>
  <si>
    <t xml:space="preserve">Kit troca do elemento baixa pressão </t>
  </si>
  <si>
    <t>Kit troca do elemento alta pressão</t>
  </si>
  <si>
    <t>Filtro de ar ZR</t>
  </si>
  <si>
    <t>Kit 8000 horas ou 2 anos-ZT+IMD</t>
  </si>
  <si>
    <t>Kit 16000 horas ou 4 anos-ZT+IMD</t>
  </si>
  <si>
    <t>Kit silenciador baixa pressão ZT</t>
  </si>
  <si>
    <t>Kit da válvula de retenção do IMD ZR/ZT</t>
  </si>
  <si>
    <t>Kit válvula admissão completo</t>
  </si>
  <si>
    <t>Kit 8000 horas ou 2 anos-ZR+IMD</t>
  </si>
  <si>
    <t>Kit 16000 horas ou 4 anos-ZR+IMD</t>
  </si>
  <si>
    <t>Kit resfriador IMD300</t>
  </si>
  <si>
    <t>Kit de inspeção e troca do rotor IMD300</t>
  </si>
  <si>
    <t>Kit de manutenção IMD300/400 VSD</t>
  </si>
  <si>
    <t>Solenóide blow dow intermediaria</t>
  </si>
  <si>
    <t>Kit dreno intermediario</t>
  </si>
  <si>
    <t>Kit dreno posterior</t>
  </si>
  <si>
    <t>Válvula segurança pressão final 7.5-8.6 bar</t>
  </si>
  <si>
    <t>Válvula segurança itermediaria</t>
  </si>
  <si>
    <t>Hélice ventilador principal</t>
  </si>
  <si>
    <t>Manômetro da reguladora respiro do càrter</t>
  </si>
  <si>
    <t>Reguladora do respiro do cárter</t>
  </si>
  <si>
    <t>Válvula segurança pressão final 10 bar</t>
  </si>
  <si>
    <t>Sensor pressão do ar de saída (plug)</t>
  </si>
  <si>
    <t>Sensor de pressão do óleo (plug)</t>
  </si>
  <si>
    <t>Kit resfriador regeneração IMD -ZR</t>
  </si>
  <si>
    <t>Kit inspeção/troca do rotor IMD</t>
  </si>
  <si>
    <t>Kit chicotes versão pack MK V-ZR</t>
  </si>
  <si>
    <t>Kit chicotes versão FF MK V-ZR</t>
  </si>
  <si>
    <t>Kit chicotes versão FF MK V-ZT</t>
  </si>
  <si>
    <t xml:space="preserve">Solenóide do purgador intermediario </t>
  </si>
  <si>
    <t>Solenóide do purgador posterior</t>
  </si>
  <si>
    <t>Solenóide do purgador IMD</t>
  </si>
  <si>
    <t>Sensor de nível dos purgadores</t>
  </si>
  <si>
    <t>Kit 16000 horas ou 4 anos-ZT+IMD 400</t>
  </si>
  <si>
    <t>Kit 16000 horas ou 4 anos-ZR+IMD 400</t>
  </si>
  <si>
    <t>Kit de manutenção "B" IMD 400 -ZR</t>
  </si>
  <si>
    <t>Kit de manutenção "B" IMD 400-ZT</t>
  </si>
  <si>
    <t>Válvula segurança pressão final 10.4 bar</t>
  </si>
  <si>
    <t>Dreno EWD 330 115V</t>
  </si>
  <si>
    <t>Dreno EWD 330 230V</t>
  </si>
  <si>
    <t>Kit 16000 horas ou 4 anos ZR 450</t>
  </si>
  <si>
    <t>Kit 16000 horas ou 4 anos ZR 500-750</t>
  </si>
  <si>
    <t>Kit válvula retenção do dreno intermediario</t>
  </si>
  <si>
    <t>Dreno eletrônico intermediario / posterior</t>
  </si>
  <si>
    <t xml:space="preserve">Kit 16000 horas ou 4 anos </t>
  </si>
  <si>
    <t>PN000698</t>
  </si>
  <si>
    <t>PN002883</t>
  </si>
  <si>
    <t>PN002884</t>
  </si>
  <si>
    <t>PN002885</t>
  </si>
  <si>
    <t>PN002886</t>
  </si>
  <si>
    <t>PN002887</t>
  </si>
  <si>
    <t>PN002888</t>
  </si>
  <si>
    <t>PN002890</t>
  </si>
  <si>
    <t>PN002891</t>
  </si>
  <si>
    <t>PN002892</t>
  </si>
  <si>
    <t>PN002893</t>
  </si>
  <si>
    <t>PN002894</t>
  </si>
  <si>
    <t>PN002895</t>
  </si>
  <si>
    <t>PN002896</t>
  </si>
  <si>
    <t>PN002897</t>
  </si>
  <si>
    <t>PN002898</t>
  </si>
  <si>
    <t>PN002899</t>
  </si>
  <si>
    <t>PN002900</t>
  </si>
  <si>
    <t>PN002901</t>
  </si>
  <si>
    <t>PN002902</t>
  </si>
  <si>
    <t>PN002903</t>
  </si>
  <si>
    <t>PN002904</t>
  </si>
  <si>
    <t>PN002905</t>
  </si>
  <si>
    <t>PN002906</t>
  </si>
  <si>
    <t>PN002907</t>
  </si>
  <si>
    <t>PN002908</t>
  </si>
  <si>
    <t>PN002909</t>
  </si>
  <si>
    <t>PN002910</t>
  </si>
  <si>
    <t>PN002911</t>
  </si>
  <si>
    <t>PN002912</t>
  </si>
  <si>
    <t>PN002913</t>
  </si>
  <si>
    <t>PN002914</t>
  </si>
  <si>
    <t>PN000449</t>
  </si>
  <si>
    <t>PN002915</t>
  </si>
  <si>
    <t>PN002916</t>
  </si>
  <si>
    <t>PN002917</t>
  </si>
  <si>
    <t>PN002918</t>
  </si>
  <si>
    <t>PN002919</t>
  </si>
  <si>
    <t>PN002920</t>
  </si>
  <si>
    <t>PN002921</t>
  </si>
  <si>
    <t>PN002922</t>
  </si>
  <si>
    <t>PN002923</t>
  </si>
  <si>
    <t>PN002924</t>
  </si>
  <si>
    <t>PN002926</t>
  </si>
  <si>
    <t>PN002927</t>
  </si>
  <si>
    <t>PN000382</t>
  </si>
  <si>
    <t>PN002928</t>
  </si>
  <si>
    <t>PN002929</t>
  </si>
  <si>
    <t>PN002930</t>
  </si>
  <si>
    <t>PN002931</t>
  </si>
  <si>
    <t>PN002932</t>
  </si>
  <si>
    <t>PN002933</t>
  </si>
  <si>
    <t>PN002934</t>
  </si>
  <si>
    <t>PN002935</t>
  </si>
  <si>
    <t>PN002936</t>
  </si>
  <si>
    <t>PN002937</t>
  </si>
  <si>
    <t>PN002938</t>
  </si>
  <si>
    <t>PN002939</t>
  </si>
  <si>
    <t>PN002940</t>
  </si>
  <si>
    <t>PN002941</t>
  </si>
  <si>
    <t>PN002942</t>
  </si>
  <si>
    <t>PN002947</t>
  </si>
  <si>
    <t>PN002948</t>
  </si>
  <si>
    <t>PN002949</t>
  </si>
  <si>
    <t>PN002950</t>
  </si>
  <si>
    <t>PN002951</t>
  </si>
  <si>
    <t>PN002952</t>
  </si>
  <si>
    <t>PN002953</t>
  </si>
  <si>
    <t>PN002954</t>
  </si>
  <si>
    <t>PN002955</t>
  </si>
  <si>
    <t>PN002956</t>
  </si>
  <si>
    <t>PN002957</t>
  </si>
  <si>
    <t>PN002958</t>
  </si>
  <si>
    <t>PN002959</t>
  </si>
  <si>
    <t>PN002960</t>
  </si>
  <si>
    <t>PN002961</t>
  </si>
  <si>
    <t>PN002962</t>
  </si>
  <si>
    <t>PN002963</t>
  </si>
  <si>
    <t>PN002965</t>
  </si>
  <si>
    <t>PN002967</t>
  </si>
  <si>
    <t>PN002968</t>
  </si>
  <si>
    <t>PN002969</t>
  </si>
  <si>
    <t>PN002970</t>
  </si>
  <si>
    <t>PN002972</t>
  </si>
  <si>
    <t>PN002973</t>
  </si>
  <si>
    <t>PN002975</t>
  </si>
  <si>
    <t>PN002976</t>
  </si>
  <si>
    <t>PN002977</t>
  </si>
  <si>
    <t>PN002978</t>
  </si>
  <si>
    <t>PN002990</t>
  </si>
  <si>
    <t>PN002991</t>
  </si>
  <si>
    <t>PN002997</t>
  </si>
  <si>
    <t>PN002998</t>
  </si>
  <si>
    <t>PN002999</t>
  </si>
  <si>
    <t>PN003000</t>
  </si>
  <si>
    <t>PN001262</t>
  </si>
  <si>
    <t>PN003001</t>
  </si>
  <si>
    <t>PN003002</t>
  </si>
  <si>
    <t>PN003004</t>
  </si>
  <si>
    <t>PN003005</t>
  </si>
  <si>
    <t>PN003006</t>
  </si>
  <si>
    <t>PN003007</t>
  </si>
  <si>
    <t>PN003008</t>
  </si>
  <si>
    <t>PN003009</t>
  </si>
  <si>
    <t>PN003013</t>
  </si>
  <si>
    <t>PN003015</t>
  </si>
  <si>
    <t>PN003016</t>
  </si>
  <si>
    <t>PN003017</t>
  </si>
  <si>
    <t>PN003018</t>
  </si>
  <si>
    <t>PN003019</t>
  </si>
  <si>
    <t>PN003020</t>
  </si>
  <si>
    <t>PN003021</t>
  </si>
  <si>
    <t>PN003022</t>
  </si>
  <si>
    <t>PN003024</t>
  </si>
  <si>
    <t>PN003025</t>
  </si>
  <si>
    <t>PN003030</t>
  </si>
  <si>
    <t>PN003032</t>
  </si>
  <si>
    <t>PN003033</t>
  </si>
  <si>
    <t>PN003056</t>
  </si>
  <si>
    <t>PN003057</t>
  </si>
  <si>
    <t>PN003062</t>
  </si>
  <si>
    <t>PN003067</t>
  </si>
  <si>
    <t>PN003077</t>
  </si>
  <si>
    <t>PN003244</t>
  </si>
  <si>
    <t>PN003396</t>
  </si>
  <si>
    <t>PN003397</t>
  </si>
  <si>
    <t>PN003398</t>
  </si>
  <si>
    <t>PN003399</t>
  </si>
  <si>
    <t>PN003400</t>
  </si>
  <si>
    <t>PN003401</t>
  </si>
  <si>
    <t>PN003402</t>
  </si>
  <si>
    <t>PN003403</t>
  </si>
  <si>
    <t>PN003404</t>
  </si>
  <si>
    <t>PN003405</t>
  </si>
  <si>
    <t>PN003407</t>
  </si>
  <si>
    <t>PN003406</t>
  </si>
  <si>
    <t>PN003408</t>
  </si>
  <si>
    <t>PN003409</t>
  </si>
  <si>
    <t>PN003410</t>
  </si>
  <si>
    <t>PN003411</t>
  </si>
  <si>
    <t>PN003412</t>
  </si>
  <si>
    <t>PN003413</t>
  </si>
  <si>
    <t>PN003414</t>
  </si>
  <si>
    <t>PN003415</t>
  </si>
  <si>
    <t>PN003416</t>
  </si>
  <si>
    <t>PN003417</t>
  </si>
  <si>
    <t>PN003418</t>
  </si>
  <si>
    <t>PN003419</t>
  </si>
  <si>
    <t>PN003420</t>
  </si>
  <si>
    <t>PN003421</t>
  </si>
  <si>
    <t>PN003422</t>
  </si>
  <si>
    <t>PN003423</t>
  </si>
  <si>
    <t>PN003424</t>
  </si>
  <si>
    <t>PN003425</t>
  </si>
  <si>
    <t>PN003426</t>
  </si>
  <si>
    <t>PN000672</t>
  </si>
  <si>
    <t>PN003429</t>
  </si>
  <si>
    <t>PN003430</t>
  </si>
  <si>
    <t>PN003431</t>
  </si>
  <si>
    <t>PN003432</t>
  </si>
  <si>
    <t>PN003433</t>
  </si>
  <si>
    <t>PN003434</t>
  </si>
  <si>
    <t>PN003435</t>
  </si>
  <si>
    <t>PN003436</t>
  </si>
  <si>
    <t>PN003437</t>
  </si>
  <si>
    <t>PN003438</t>
  </si>
  <si>
    <t>PN003439</t>
  </si>
  <si>
    <t>PN003440</t>
  </si>
  <si>
    <t>PN003441</t>
  </si>
  <si>
    <t>PN003442</t>
  </si>
  <si>
    <t>PN003443</t>
  </si>
  <si>
    <t>PN003444</t>
  </si>
  <si>
    <t>PN003445</t>
  </si>
  <si>
    <t>PN003446</t>
  </si>
  <si>
    <t>PN003447</t>
  </si>
  <si>
    <t>PN003448</t>
  </si>
  <si>
    <t>PN003449</t>
  </si>
  <si>
    <t>PN003450</t>
  </si>
  <si>
    <t>PN003451</t>
  </si>
  <si>
    <t>PN003452</t>
  </si>
  <si>
    <t>PN003453</t>
  </si>
  <si>
    <t>PN003454</t>
  </si>
  <si>
    <t>PN003455</t>
  </si>
  <si>
    <t>PN003456</t>
  </si>
  <si>
    <t>PN003457</t>
  </si>
  <si>
    <t>PN003458</t>
  </si>
  <si>
    <t>PN003459</t>
  </si>
  <si>
    <t>PN003460</t>
  </si>
  <si>
    <t>PN003461</t>
  </si>
  <si>
    <t>PN003463</t>
  </si>
  <si>
    <t>PN000824</t>
  </si>
  <si>
    <t>PN003464</t>
  </si>
  <si>
    <t>PN003465</t>
  </si>
  <si>
    <t>PN003466</t>
  </si>
  <si>
    <t>PN003467</t>
  </si>
  <si>
    <t>PN003468</t>
  </si>
  <si>
    <t>PN003469</t>
  </si>
  <si>
    <t>PN003470</t>
  </si>
  <si>
    <t>PN003865</t>
  </si>
  <si>
    <t>PN003866</t>
  </si>
  <si>
    <t>PN003471</t>
  </si>
  <si>
    <t>PN003472</t>
  </si>
  <si>
    <t>PN003473</t>
  </si>
  <si>
    <t>PN001299</t>
  </si>
  <si>
    <t>PN003474</t>
  </si>
  <si>
    <t>PN003475</t>
  </si>
  <si>
    <t>PN003476</t>
  </si>
  <si>
    <t>PN003477</t>
  </si>
  <si>
    <t>PN003478</t>
  </si>
  <si>
    <t>PN003479</t>
  </si>
  <si>
    <t>PN003480</t>
  </si>
  <si>
    <t>PN003481</t>
  </si>
  <si>
    <t>PN003482</t>
  </si>
  <si>
    <t>PN003483</t>
  </si>
  <si>
    <t>PN003484</t>
  </si>
  <si>
    <t>PN003485</t>
  </si>
  <si>
    <t>PN003486</t>
  </si>
  <si>
    <t>PN003487</t>
  </si>
  <si>
    <t>PN003488</t>
  </si>
  <si>
    <t>PN003491</t>
  </si>
  <si>
    <t>PN003492</t>
  </si>
  <si>
    <t>PN003493</t>
  </si>
  <si>
    <t>PN003494</t>
  </si>
  <si>
    <t>PN003495</t>
  </si>
  <si>
    <t>PN003496</t>
  </si>
  <si>
    <t>PN003503</t>
  </si>
  <si>
    <t>PN003504</t>
  </si>
  <si>
    <t>PN003512</t>
  </si>
  <si>
    <t>PN003513</t>
  </si>
  <si>
    <t>PN003515</t>
  </si>
  <si>
    <t>PN003516</t>
  </si>
  <si>
    <t>PN003517</t>
  </si>
  <si>
    <t>PN003518</t>
  </si>
  <si>
    <t>PN003520</t>
  </si>
  <si>
    <t>PN003521</t>
  </si>
  <si>
    <t>PN003523</t>
  </si>
  <si>
    <t>PN003524</t>
  </si>
  <si>
    <t>PN003527</t>
  </si>
  <si>
    <t>PN003528</t>
  </si>
  <si>
    <t>PN003530</t>
  </si>
  <si>
    <t>PN003531</t>
  </si>
  <si>
    <t>PN003532</t>
  </si>
  <si>
    <t>PN003533</t>
  </si>
  <si>
    <t>PN001301</t>
  </si>
  <si>
    <t>PN003534</t>
  </si>
  <si>
    <t>PN003535</t>
  </si>
  <si>
    <t>PN003536</t>
  </si>
  <si>
    <t>PN003537</t>
  </si>
  <si>
    <t>PN003538</t>
  </si>
  <si>
    <t>PN003539</t>
  </si>
  <si>
    <t>PN003540</t>
  </si>
  <si>
    <t>PN003541</t>
  </si>
  <si>
    <t>PN003542</t>
  </si>
  <si>
    <t>PN003543</t>
  </si>
  <si>
    <t>PN003545</t>
  </si>
  <si>
    <t>PN002413</t>
  </si>
  <si>
    <t>PN003546</t>
  </si>
  <si>
    <t>PN003547</t>
  </si>
  <si>
    <t>PN003548</t>
  </si>
  <si>
    <t>PN003549</t>
  </si>
  <si>
    <t>PN003550</t>
  </si>
  <si>
    <t>PN003551</t>
  </si>
  <si>
    <t>PN003552</t>
  </si>
  <si>
    <t>PN003556</t>
  </si>
  <si>
    <t>PN003557</t>
  </si>
  <si>
    <t>PN003558</t>
  </si>
  <si>
    <t>PN003559</t>
  </si>
  <si>
    <t>PN003354</t>
  </si>
  <si>
    <t>PN003560</t>
  </si>
  <si>
    <t>PN003561</t>
  </si>
  <si>
    <t>PN003562</t>
  </si>
  <si>
    <t>PN003586</t>
  </si>
  <si>
    <t>PN003587</t>
  </si>
  <si>
    <t>PN003602</t>
  </si>
  <si>
    <t>PN003603</t>
  </si>
  <si>
    <t>PN003604</t>
  </si>
  <si>
    <t>PN003605</t>
  </si>
  <si>
    <t>PN003607</t>
  </si>
  <si>
    <t>PN003619</t>
  </si>
  <si>
    <t>PN003626</t>
  </si>
  <si>
    <t>PN003628</t>
  </si>
  <si>
    <t>PN003799</t>
  </si>
  <si>
    <t>PN003812</t>
  </si>
  <si>
    <t>PN003837</t>
  </si>
  <si>
    <t>PN003852</t>
  </si>
  <si>
    <t>PN003853</t>
  </si>
  <si>
    <t>PN003888</t>
  </si>
  <si>
    <t>PN003902</t>
  </si>
  <si>
    <t>PN003911</t>
  </si>
  <si>
    <t>PN003912</t>
  </si>
  <si>
    <t>PN003861</t>
  </si>
  <si>
    <t>PN003862</t>
  </si>
  <si>
    <t>PN003863</t>
  </si>
  <si>
    <t>PN003913</t>
  </si>
  <si>
    <t>PN003914</t>
  </si>
  <si>
    <t>PN003915</t>
  </si>
  <si>
    <t>PN003916</t>
  </si>
  <si>
    <t>PN003917</t>
  </si>
  <si>
    <t>PN003918</t>
  </si>
  <si>
    <t>PN003919</t>
  </si>
  <si>
    <t>PN003920</t>
  </si>
  <si>
    <t>PN003921</t>
  </si>
  <si>
    <t>PN003922</t>
  </si>
  <si>
    <t>PN003923</t>
  </si>
  <si>
    <t>PN003924</t>
  </si>
  <si>
    <t>PN003925</t>
  </si>
  <si>
    <t>PN003926</t>
  </si>
  <si>
    <t>PN003927</t>
  </si>
  <si>
    <t>PN003928</t>
  </si>
  <si>
    <t>PN003929</t>
  </si>
  <si>
    <t>PN003930</t>
  </si>
  <si>
    <t>PN003931</t>
  </si>
  <si>
    <t>PN003932</t>
  </si>
  <si>
    <t>PN003933</t>
  </si>
  <si>
    <t>PN003934</t>
  </si>
  <si>
    <t>PN003935</t>
  </si>
  <si>
    <t>Vedações e Diafragmas</t>
  </si>
  <si>
    <t>Bucha/mola,válvula</t>
  </si>
  <si>
    <t>EWD eletrônico</t>
  </si>
  <si>
    <t>somente como kit</t>
  </si>
  <si>
    <t>8 unidades</t>
  </si>
  <si>
    <t>16 000</t>
  </si>
  <si>
    <t>2 unidades</t>
  </si>
  <si>
    <t>1 unidades</t>
  </si>
  <si>
    <t>duas unidades</t>
  </si>
  <si>
    <t>Eletropneumático</t>
  </si>
  <si>
    <t>Anéis "O"</t>
  </si>
  <si>
    <t>Para ZR/ZT 55-75</t>
  </si>
  <si>
    <t>Para ZR/ZT90</t>
  </si>
  <si>
    <t>2X com opcional duplo filtro</t>
  </si>
  <si>
    <t>Jogo 4 unidades no item</t>
  </si>
  <si>
    <t>Kit nova válvula 2906 0691 00</t>
  </si>
  <si>
    <t>16000 reparo</t>
  </si>
  <si>
    <t>0663 2108 63 x 3 vedação</t>
  </si>
  <si>
    <t>anel "O" 0663 2108 63 x 3</t>
  </si>
  <si>
    <t>Somente para ZT</t>
  </si>
  <si>
    <t>Com opcional PT1000 do motor</t>
  </si>
  <si>
    <t>ZT160-200 10 Bar</t>
  </si>
  <si>
    <t>ZR160 e ZR 200 10Bar</t>
  </si>
  <si>
    <t>solicitar 3 unidades</t>
  </si>
  <si>
    <t>Jogo 6 unidades no item</t>
  </si>
  <si>
    <t>Jogo 8 unidades no item</t>
  </si>
  <si>
    <t>4 unidades</t>
  </si>
  <si>
    <t>EWD 16KC eletrônico</t>
  </si>
  <si>
    <t>Dreno Mecânico</t>
  </si>
  <si>
    <t>110V</t>
  </si>
  <si>
    <t>220V</t>
  </si>
  <si>
    <t>ZT 15-22 Import</t>
  </si>
  <si>
    <t xml:space="preserve"> Uso Interno - Comercial </t>
  </si>
  <si>
    <t>ZR-ZT 37/55 Import</t>
  </si>
  <si>
    <t>ZR-ZT 55-90 Nacional</t>
  </si>
  <si>
    <t>ZR-ZT 55-90VSD</t>
  </si>
  <si>
    <t>ZR 110-145 Antigo</t>
  </si>
  <si>
    <t>ZR-ZT 110-145</t>
  </si>
  <si>
    <t>ZR -ZT 160VSD</t>
  </si>
  <si>
    <t>ZT 160-275 ImpAntig</t>
  </si>
  <si>
    <t>ZR 160-275 Antigo</t>
  </si>
  <si>
    <t>ZR-ZT 250-315 VSD</t>
  </si>
  <si>
    <t>ZR 300-425</t>
  </si>
  <si>
    <t>ZR-ZT 160-275</t>
  </si>
  <si>
    <t>ZR 400-500VSD</t>
  </si>
  <si>
    <t>ZR 450-750</t>
  </si>
  <si>
    <t>ZR 700-900VSD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</si>
</sst>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26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8"/>
      <color rgb="FF0033CC"/>
      <name val="Arial"/>
      <family val="2"/>
    </font>
    <font>
      <sz val="10"/>
      <color theme="8" tint="-0.249977111117893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u/>
      <sz val="8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FF0000"/>
      <name val="Arial"/>
      <family val="2"/>
    </font>
    <font>
      <b/>
      <sz val="22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2B6E0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theme="0"/>
      </bottom>
      <diagonal/>
    </border>
    <border>
      <left style="medium">
        <color rgb="FF0070C0"/>
      </left>
      <right/>
      <top/>
      <bottom style="medium">
        <color theme="0"/>
      </bottom>
      <diagonal/>
    </border>
    <border>
      <left style="medium">
        <color rgb="FF0070C0"/>
      </left>
      <right/>
      <top style="medium">
        <color theme="0"/>
      </top>
      <bottom style="medium">
        <color rgb="FF0070C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70C0"/>
      </bottom>
      <diagonal/>
    </border>
    <border>
      <left/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theme="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theme="0"/>
      </right>
      <top style="medium">
        <color rgb="FF0070C0"/>
      </top>
      <bottom style="medium">
        <color rgb="FF0070C0"/>
      </bottom>
      <diagonal/>
    </border>
    <border>
      <left/>
      <right style="medium">
        <color theme="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1" applyAlignment="1" applyProtection="1">
      <alignment horizontal="left"/>
      <protection hidden="1"/>
    </xf>
    <xf numFmtId="0" fontId="1" fillId="0" borderId="0" xfId="1" applyAlignment="1" applyProtection="1">
      <alignment horizontal="center"/>
      <protection hidden="1"/>
    </xf>
    <xf numFmtId="0" fontId="12" fillId="0" borderId="0" xfId="1" applyFont="1" applyProtection="1">
      <protection hidden="1"/>
    </xf>
    <xf numFmtId="0" fontId="1" fillId="0" borderId="0" xfId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11" fillId="2" borderId="12" xfId="1" applyFont="1" applyFill="1" applyBorder="1" applyAlignment="1" applyProtection="1">
      <alignment horizontal="left"/>
      <protection hidden="1"/>
    </xf>
    <xf numFmtId="0" fontId="10" fillId="2" borderId="0" xfId="1" applyFont="1" applyFill="1" applyAlignment="1" applyProtection="1">
      <alignment horizontal="left"/>
      <protection hidden="1"/>
    </xf>
    <xf numFmtId="0" fontId="13" fillId="2" borderId="14" xfId="1" applyFont="1" applyFill="1" applyBorder="1" applyAlignment="1" applyProtection="1">
      <alignment horizontal="center"/>
      <protection hidden="1"/>
    </xf>
    <xf numFmtId="0" fontId="13" fillId="2" borderId="15" xfId="1" applyFont="1" applyFill="1" applyBorder="1" applyAlignment="1" applyProtection="1">
      <alignment horizontal="center"/>
      <protection hidden="1"/>
    </xf>
    <xf numFmtId="0" fontId="13" fillId="2" borderId="16" xfId="1" applyFont="1" applyFill="1" applyBorder="1" applyAlignment="1" applyProtection="1">
      <alignment horizontal="center"/>
      <protection hidden="1"/>
    </xf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12" fillId="0" borderId="0" xfId="1" applyFont="1" applyAlignment="1" applyProtection="1">
      <alignment horizont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0" fontId="4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7" fillId="0" borderId="5" xfId="1" applyFont="1" applyBorder="1" applyAlignment="1" applyProtection="1">
      <alignment horizontal="left" vertical="center"/>
      <protection hidden="1"/>
    </xf>
    <xf numFmtId="0" fontId="16" fillId="0" borderId="0" xfId="2" quotePrefix="1" applyFont="1" applyBorder="1" applyAlignment="1" applyProtection="1">
      <alignment horizontal="center" vertical="center"/>
      <protection hidden="1"/>
    </xf>
    <xf numFmtId="0" fontId="16" fillId="3" borderId="0" xfId="2" quotePrefix="1" applyFont="1" applyFill="1" applyBorder="1" applyAlignment="1" applyProtection="1">
      <alignment horizontal="center" vertical="center"/>
      <protection hidden="1"/>
    </xf>
    <xf numFmtId="0" fontId="16" fillId="3" borderId="4" xfId="2" applyFont="1" applyFill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16" fillId="0" borderId="2" xfId="2" quotePrefix="1" applyFont="1" applyBorder="1" applyAlignment="1" applyProtection="1">
      <alignment horizontal="center" vertical="center"/>
      <protection hidden="1"/>
    </xf>
    <xf numFmtId="0" fontId="7" fillId="0" borderId="11" xfId="1" applyFont="1" applyBorder="1" applyProtection="1">
      <protection hidden="1"/>
    </xf>
    <xf numFmtId="0" fontId="6" fillId="0" borderId="11" xfId="1" applyFont="1" applyBorder="1" applyProtection="1">
      <protection hidden="1"/>
    </xf>
    <xf numFmtId="0" fontId="6" fillId="0" borderId="11" xfId="1" applyFont="1" applyBorder="1" applyAlignment="1" applyProtection="1">
      <alignment horizontal="center"/>
      <protection hidden="1"/>
    </xf>
    <xf numFmtId="0" fontId="16" fillId="3" borderId="9" xfId="2" applyFont="1" applyFill="1" applyBorder="1" applyAlignment="1" applyProtection="1">
      <alignment horizontal="center" vertical="center"/>
      <protection hidden="1"/>
    </xf>
    <xf numFmtId="0" fontId="16" fillId="0" borderId="0" xfId="2" applyFont="1" applyBorder="1" applyAlignment="1" applyProtection="1">
      <alignment horizontal="center" vertical="center"/>
      <protection hidden="1"/>
    </xf>
    <xf numFmtId="0" fontId="16" fillId="3" borderId="0" xfId="2" applyFont="1" applyFill="1" applyBorder="1" applyAlignment="1" applyProtection="1">
      <alignment horizontal="center" vertical="center"/>
      <protection hidden="1"/>
    </xf>
    <xf numFmtId="0" fontId="16" fillId="0" borderId="2" xfId="2" applyFont="1" applyBorder="1" applyAlignment="1" applyProtection="1">
      <alignment horizontal="center" vertical="center"/>
      <protection hidden="1"/>
    </xf>
    <xf numFmtId="0" fontId="16" fillId="3" borderId="2" xfId="2" applyFont="1" applyFill="1" applyBorder="1" applyAlignment="1" applyProtection="1">
      <alignment horizontal="center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vertical="center"/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0" fontId="15" fillId="0" borderId="0" xfId="1" applyFont="1" applyAlignment="1" applyProtection="1">
      <alignment horizontal="left" vertical="center"/>
      <protection hidden="1"/>
    </xf>
    <xf numFmtId="0" fontId="6" fillId="0" borderId="0" xfId="1" applyFont="1" applyProtection="1"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1" fontId="13" fillId="0" borderId="0" xfId="1" applyNumberFormat="1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20" fillId="0" borderId="0" xfId="1" applyFont="1" applyProtection="1">
      <protection hidden="1"/>
    </xf>
    <xf numFmtId="0" fontId="22" fillId="3" borderId="0" xfId="2" applyFont="1" applyFill="1" applyBorder="1" applyAlignment="1" applyProtection="1">
      <alignment vertical="center"/>
      <protection hidden="1"/>
    </xf>
    <xf numFmtId="0" fontId="22" fillId="0" borderId="2" xfId="2" applyFont="1" applyBorder="1" applyAlignment="1" applyProtection="1">
      <alignment vertical="center"/>
      <protection hidden="1"/>
    </xf>
    <xf numFmtId="0" fontId="22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vertical="center"/>
      <protection hidden="1"/>
    </xf>
    <xf numFmtId="0" fontId="23" fillId="0" borderId="4" xfId="2" applyFont="1" applyBorder="1" applyAlignment="1" applyProtection="1">
      <alignment vertical="center"/>
      <protection hidden="1"/>
    </xf>
    <xf numFmtId="0" fontId="23" fillId="3" borderId="4" xfId="2" applyFont="1" applyFill="1" applyBorder="1" applyAlignment="1" applyProtection="1">
      <alignment vertical="center"/>
      <protection hidden="1"/>
    </xf>
    <xf numFmtId="0" fontId="22" fillId="3" borderId="9" xfId="2" applyFont="1" applyFill="1" applyBorder="1" applyAlignment="1" applyProtection="1">
      <alignment vertical="center"/>
      <protection hidden="1"/>
    </xf>
    <xf numFmtId="0" fontId="23" fillId="3" borderId="8" xfId="2" applyFont="1" applyFill="1" applyBorder="1" applyAlignment="1" applyProtection="1">
      <alignment vertical="center"/>
      <protection hidden="1"/>
    </xf>
    <xf numFmtId="0" fontId="22" fillId="3" borderId="2" xfId="2" applyFont="1" applyFill="1" applyBorder="1" applyAlignment="1" applyProtection="1">
      <alignment vertical="center"/>
      <protection hidden="1"/>
    </xf>
    <xf numFmtId="0" fontId="23" fillId="3" borderId="1" xfId="2" applyFont="1" applyFill="1" applyBorder="1" applyAlignment="1" applyProtection="1">
      <alignment vertical="center"/>
      <protection hidden="1"/>
    </xf>
    <xf numFmtId="0" fontId="22" fillId="0" borderId="9" xfId="2" applyFont="1" applyBorder="1" applyAlignment="1" applyProtection="1">
      <alignment vertical="center"/>
      <protection hidden="1"/>
    </xf>
    <xf numFmtId="0" fontId="24" fillId="0" borderId="0" xfId="1" applyFont="1" applyAlignment="1" applyProtection="1">
      <alignment horizontal="left"/>
      <protection hidden="1"/>
    </xf>
    <xf numFmtId="1" fontId="24" fillId="0" borderId="0" xfId="1" applyNumberFormat="1" applyFont="1" applyAlignment="1" applyProtection="1">
      <alignment horizontal="left"/>
      <protection hidden="1"/>
    </xf>
    <xf numFmtId="0" fontId="8" fillId="2" borderId="24" xfId="1" applyFont="1" applyFill="1" applyBorder="1" applyAlignment="1" applyProtection="1">
      <alignment horizontal="center"/>
      <protection hidden="1"/>
    </xf>
    <xf numFmtId="0" fontId="16" fillId="0" borderId="9" xfId="2" quotePrefix="1" applyFont="1" applyBorder="1" applyAlignment="1" applyProtection="1">
      <alignment horizontal="center" vertical="center"/>
      <protection hidden="1"/>
    </xf>
    <xf numFmtId="0" fontId="23" fillId="0" borderId="8" xfId="2" applyFont="1" applyBorder="1" applyAlignment="1" applyProtection="1">
      <alignment vertical="center"/>
      <protection hidden="1"/>
    </xf>
    <xf numFmtId="0" fontId="16" fillId="0" borderId="0" xfId="2" applyFont="1" applyBorder="1" applyAlignment="1" applyProtection="1">
      <alignment vertic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4" fontId="27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7" fillId="0" borderId="20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center"/>
      <protection hidden="1"/>
    </xf>
    <xf numFmtId="0" fontId="7" fillId="0" borderId="3" xfId="1" applyFont="1" applyBorder="1" applyAlignment="1" applyProtection="1">
      <alignment horizontal="left"/>
      <protection hidden="1"/>
    </xf>
    <xf numFmtId="0" fontId="7" fillId="0" borderId="3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 vertical="center" indent="1"/>
      <protection hidden="1"/>
    </xf>
    <xf numFmtId="0" fontId="7" fillId="3" borderId="5" xfId="1" applyFont="1" applyFill="1" applyBorder="1" applyAlignment="1" applyProtection="1">
      <alignment horizontal="left" vertical="center" indent="1"/>
      <protection hidden="1"/>
    </xf>
    <xf numFmtId="0" fontId="7" fillId="0" borderId="11" xfId="1" applyFont="1" applyBorder="1" applyAlignment="1" applyProtection="1">
      <alignment horizontal="left" indent="1"/>
      <protection hidden="1"/>
    </xf>
    <xf numFmtId="0" fontId="7" fillId="3" borderId="20" xfId="1" applyFont="1" applyFill="1" applyBorder="1" applyAlignment="1" applyProtection="1">
      <alignment horizontal="left" vertical="center" indent="1"/>
      <protection hidden="1"/>
    </xf>
    <xf numFmtId="0" fontId="7" fillId="3" borderId="3" xfId="1" applyFont="1" applyFill="1" applyBorder="1" applyAlignment="1" applyProtection="1">
      <alignment horizontal="left" vertical="center" indent="1"/>
      <protection hidden="1"/>
    </xf>
    <xf numFmtId="0" fontId="16" fillId="0" borderId="1" xfId="2" applyFont="1" applyBorder="1" applyAlignment="1" applyProtection="1">
      <alignment vertical="center"/>
      <protection hidden="1"/>
    </xf>
    <xf numFmtId="0" fontId="7" fillId="0" borderId="20" xfId="1" applyFont="1" applyBorder="1" applyAlignment="1" applyProtection="1">
      <alignment horizontal="left" vertical="center" indent="1"/>
      <protection hidden="1"/>
    </xf>
    <xf numFmtId="0" fontId="7" fillId="0" borderId="3" xfId="1" applyFont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0" fontId="6" fillId="3" borderId="5" xfId="1" applyFont="1" applyFill="1" applyBorder="1" applyAlignment="1" applyProtection="1">
      <alignment horizontal="left" vertical="center" indent="1"/>
      <protection hidden="1"/>
    </xf>
    <xf numFmtId="0" fontId="6" fillId="0" borderId="5" xfId="1" applyFont="1" applyBorder="1" applyAlignment="1" applyProtection="1">
      <alignment horizontal="left" vertical="center" indent="1"/>
      <protection hidden="1"/>
    </xf>
    <xf numFmtId="0" fontId="6" fillId="3" borderId="3" xfId="1" applyFont="1" applyFill="1" applyBorder="1" applyAlignment="1" applyProtection="1">
      <alignment horizontal="left" vertical="center" indent="1"/>
      <protection hidden="1"/>
    </xf>
    <xf numFmtId="0" fontId="8" fillId="2" borderId="22" xfId="1" applyFont="1" applyFill="1" applyBorder="1" applyAlignment="1" applyProtection="1">
      <alignment vertical="center"/>
      <protection hidden="1"/>
    </xf>
    <xf numFmtId="0" fontId="8" fillId="2" borderId="23" xfId="1" applyFont="1" applyFill="1" applyBorder="1" applyAlignment="1" applyProtection="1">
      <alignment vertical="center"/>
      <protection hidden="1"/>
    </xf>
    <xf numFmtId="0" fontId="23" fillId="0" borderId="1" xfId="2" applyFont="1" applyBorder="1" applyAlignment="1" applyProtection="1">
      <alignment vertical="center"/>
      <protection hidden="1"/>
    </xf>
    <xf numFmtId="0" fontId="6" fillId="3" borderId="20" xfId="1" applyFont="1" applyFill="1" applyBorder="1" applyAlignment="1" applyProtection="1">
      <alignment horizontal="left" vertical="center" indent="1"/>
      <protection hidden="1"/>
    </xf>
    <xf numFmtId="0" fontId="10" fillId="2" borderId="22" xfId="1" applyFont="1" applyFill="1" applyBorder="1" applyAlignment="1" applyProtection="1">
      <alignment horizontal="center" vertical="center"/>
      <protection hidden="1"/>
    </xf>
    <xf numFmtId="0" fontId="8" fillId="2" borderId="25" xfId="1" applyFont="1" applyFill="1" applyBorder="1" applyAlignment="1" applyProtection="1">
      <alignment vertical="center"/>
      <protection hidden="1"/>
    </xf>
    <xf numFmtId="0" fontId="6" fillId="0" borderId="11" xfId="1" applyFont="1" applyBorder="1" applyAlignment="1" applyProtection="1">
      <alignment horizontal="left" indent="2"/>
      <protection hidden="1"/>
    </xf>
    <xf numFmtId="0" fontId="6" fillId="0" borderId="11" xfId="1" applyFont="1" applyBorder="1" applyAlignment="1" applyProtection="1">
      <alignment horizontal="left" indent="3"/>
      <protection hidden="1"/>
    </xf>
    <xf numFmtId="0" fontId="11" fillId="2" borderId="12" xfId="0" applyFont="1" applyFill="1" applyBorder="1" applyAlignment="1">
      <alignment horizontal="left"/>
    </xf>
    <xf numFmtId="0" fontId="28" fillId="0" borderId="0" xfId="2" applyFont="1" applyBorder="1" applyAlignment="1" applyProtection="1">
      <alignment horizontal="left" vertical="center" indent="3"/>
      <protection hidden="1"/>
    </xf>
    <xf numFmtId="0" fontId="28" fillId="3" borderId="0" xfId="2" applyFont="1" applyFill="1" applyBorder="1" applyAlignment="1" applyProtection="1">
      <alignment horizontal="left" vertical="center" indent="3"/>
      <protection hidden="1"/>
    </xf>
    <xf numFmtId="0" fontId="28" fillId="0" borderId="2" xfId="2" applyFont="1" applyBorder="1" applyAlignment="1" applyProtection="1">
      <alignment horizontal="left" vertical="center" indent="3"/>
      <protection hidden="1"/>
    </xf>
    <xf numFmtId="0" fontId="28" fillId="0" borderId="9" xfId="2" applyFont="1" applyBorder="1" applyAlignment="1" applyProtection="1">
      <alignment horizontal="left" vertical="center" indent="3"/>
      <protection hidden="1"/>
    </xf>
    <xf numFmtId="0" fontId="23" fillId="0" borderId="0" xfId="2" applyFont="1" applyBorder="1" applyAlignment="1" applyProtection="1">
      <alignment horizontal="left" vertical="center" indent="3"/>
      <protection hidden="1"/>
    </xf>
    <xf numFmtId="0" fontId="23" fillId="3" borderId="0" xfId="2" applyFont="1" applyFill="1" applyBorder="1" applyAlignment="1" applyProtection="1">
      <alignment horizontal="left" vertical="center" indent="3"/>
      <protection hidden="1"/>
    </xf>
    <xf numFmtId="0" fontId="23" fillId="0" borderId="2" xfId="2" applyFont="1" applyBorder="1" applyAlignment="1" applyProtection="1">
      <alignment horizontal="left" vertical="center" indent="3"/>
      <protection hidden="1"/>
    </xf>
    <xf numFmtId="0" fontId="23" fillId="3" borderId="9" xfId="2" applyFont="1" applyFill="1" applyBorder="1" applyAlignment="1" applyProtection="1">
      <alignment horizontal="left" vertical="center" indent="3"/>
      <protection hidden="1"/>
    </xf>
    <xf numFmtId="0" fontId="23" fillId="3" borderId="2" xfId="2" applyFont="1" applyFill="1" applyBorder="1" applyAlignment="1" applyProtection="1">
      <alignment horizontal="left" vertical="center" indent="3"/>
      <protection hidden="1"/>
    </xf>
    <xf numFmtId="0" fontId="23" fillId="0" borderId="9" xfId="2" applyFont="1" applyBorder="1" applyAlignment="1" applyProtection="1">
      <alignment horizontal="left" vertical="center" indent="3"/>
      <protection hidden="1"/>
    </xf>
    <xf numFmtId="0" fontId="5" fillId="0" borderId="20" xfId="1" applyFont="1" applyBorder="1" applyAlignment="1" applyProtection="1">
      <alignment horizontal="left"/>
      <protection hidden="1"/>
    </xf>
    <xf numFmtId="0" fontId="5" fillId="0" borderId="3" xfId="1" applyFont="1" applyBorder="1" applyAlignment="1" applyProtection="1">
      <alignment horizontal="left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left"/>
      <protection hidden="1"/>
    </xf>
    <xf numFmtId="0" fontId="5" fillId="0" borderId="5" xfId="1" applyFont="1" applyBorder="1" applyAlignment="1" applyProtection="1">
      <alignment horizontal="left" indent="3"/>
      <protection hidden="1"/>
    </xf>
    <xf numFmtId="0" fontId="5" fillId="0" borderId="20" xfId="1" applyFont="1" applyBorder="1" applyAlignment="1" applyProtection="1">
      <alignment horizontal="left" indent="3"/>
      <protection hidden="1"/>
    </xf>
    <xf numFmtId="0" fontId="5" fillId="0" borderId="3" xfId="1" applyFont="1" applyBorder="1" applyAlignment="1" applyProtection="1">
      <alignment horizontal="left" indent="3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left" indent="3"/>
      <protection hidden="1"/>
    </xf>
    <xf numFmtId="0" fontId="23" fillId="0" borderId="6" xfId="2" applyFont="1" applyBorder="1" applyAlignment="1" applyProtection="1">
      <alignment horizontal="left" vertical="center" indent="4"/>
      <protection hidden="1"/>
    </xf>
    <xf numFmtId="0" fontId="23" fillId="0" borderId="0" xfId="2" applyFont="1" applyBorder="1" applyAlignment="1" applyProtection="1">
      <alignment horizontal="left" vertical="center" indent="4"/>
      <protection hidden="1"/>
    </xf>
    <xf numFmtId="0" fontId="23" fillId="0" borderId="4" xfId="2" applyFont="1" applyBorder="1" applyAlignment="1" applyProtection="1">
      <alignment horizontal="left" vertical="center" indent="4"/>
      <protection hidden="1"/>
    </xf>
    <xf numFmtId="0" fontId="23" fillId="3" borderId="7" xfId="2" applyFont="1" applyFill="1" applyBorder="1" applyAlignment="1" applyProtection="1">
      <alignment horizontal="left" vertical="center" indent="4"/>
      <protection hidden="1"/>
    </xf>
    <xf numFmtId="0" fontId="23" fillId="3" borderId="2" xfId="2" applyFont="1" applyFill="1" applyBorder="1" applyAlignment="1" applyProtection="1">
      <alignment horizontal="left" vertical="center" indent="4"/>
      <protection hidden="1"/>
    </xf>
    <xf numFmtId="0" fontId="23" fillId="3" borderId="1" xfId="2" applyFont="1" applyFill="1" applyBorder="1" applyAlignment="1" applyProtection="1">
      <alignment horizontal="left" vertical="center" indent="4"/>
      <protection hidden="1"/>
    </xf>
    <xf numFmtId="0" fontId="23" fillId="3" borderId="10" xfId="2" applyFont="1" applyFill="1" applyBorder="1" applyAlignment="1" applyProtection="1">
      <alignment horizontal="left" vertical="center" indent="2"/>
      <protection hidden="1"/>
    </xf>
    <xf numFmtId="0" fontId="23" fillId="3" borderId="9" xfId="2" applyFont="1" applyFill="1" applyBorder="1" applyAlignment="1" applyProtection="1">
      <alignment horizontal="left" vertical="center" indent="2"/>
      <protection hidden="1"/>
    </xf>
    <xf numFmtId="0" fontId="23" fillId="3" borderId="8" xfId="2" applyFont="1" applyFill="1" applyBorder="1" applyAlignment="1" applyProtection="1">
      <alignment horizontal="left" vertical="center" indent="2"/>
      <protection hidden="1"/>
    </xf>
    <xf numFmtId="0" fontId="23" fillId="0" borderId="6" xfId="2" applyFont="1" applyBorder="1" applyAlignment="1" applyProtection="1">
      <alignment horizontal="left" vertical="center" indent="2"/>
      <protection hidden="1"/>
    </xf>
    <xf numFmtId="0" fontId="23" fillId="0" borderId="0" xfId="2" applyFont="1" applyBorder="1" applyAlignment="1" applyProtection="1">
      <alignment horizontal="left" vertical="center" indent="2"/>
      <protection hidden="1"/>
    </xf>
    <xf numFmtId="0" fontId="23" fillId="0" borderId="4" xfId="2" applyFont="1" applyBorder="1" applyAlignment="1" applyProtection="1">
      <alignment horizontal="left" vertical="center" indent="2"/>
      <protection hidden="1"/>
    </xf>
    <xf numFmtId="0" fontId="23" fillId="3" borderId="6" xfId="2" applyFont="1" applyFill="1" applyBorder="1" applyAlignment="1" applyProtection="1">
      <alignment horizontal="left" vertical="center" indent="2"/>
      <protection hidden="1"/>
    </xf>
    <xf numFmtId="0" fontId="23" fillId="3" borderId="0" xfId="2" applyFont="1" applyFill="1" applyBorder="1" applyAlignment="1" applyProtection="1">
      <alignment horizontal="left" vertical="center" indent="2"/>
      <protection hidden="1"/>
    </xf>
    <xf numFmtId="0" fontId="23" fillId="3" borderId="4" xfId="2" applyFont="1" applyFill="1" applyBorder="1" applyAlignment="1" applyProtection="1">
      <alignment horizontal="left" vertical="center" indent="2"/>
      <protection hidden="1"/>
    </xf>
    <xf numFmtId="0" fontId="23" fillId="3" borderId="7" xfId="2" applyFont="1" applyFill="1" applyBorder="1" applyAlignment="1" applyProtection="1">
      <alignment horizontal="left" vertical="center" indent="2"/>
      <protection hidden="1"/>
    </xf>
    <xf numFmtId="0" fontId="23" fillId="3" borderId="2" xfId="2" applyFont="1" applyFill="1" applyBorder="1" applyAlignment="1" applyProtection="1">
      <alignment horizontal="left" vertical="center" indent="2"/>
      <protection hidden="1"/>
    </xf>
    <xf numFmtId="0" fontId="23" fillId="3" borderId="1" xfId="2" applyFont="1" applyFill="1" applyBorder="1" applyAlignment="1" applyProtection="1">
      <alignment horizontal="left" vertical="center" indent="2"/>
      <protection hidden="1"/>
    </xf>
    <xf numFmtId="0" fontId="25" fillId="2" borderId="0" xfId="1" applyFont="1" applyFill="1" applyAlignment="1" applyProtection="1">
      <alignment horizontal="center" vertical="center"/>
      <protection hidden="1"/>
    </xf>
    <xf numFmtId="0" fontId="9" fillId="2" borderId="21" xfId="1" applyFont="1" applyFill="1" applyBorder="1" applyAlignment="1" applyProtection="1">
      <alignment horizontal="center" vertical="center"/>
      <protection hidden="1"/>
    </xf>
    <xf numFmtId="0" fontId="9" fillId="2" borderId="11" xfId="1" applyFont="1" applyFill="1" applyBorder="1" applyAlignment="1" applyProtection="1">
      <alignment horizontal="center" vertical="center"/>
      <protection hidden="1"/>
    </xf>
    <xf numFmtId="0" fontId="9" fillId="2" borderId="23" xfId="1" applyFont="1" applyFill="1" applyBorder="1" applyAlignment="1" applyProtection="1">
      <alignment horizontal="center" vertical="center"/>
      <protection hidden="1"/>
    </xf>
    <xf numFmtId="0" fontId="23" fillId="3" borderId="10" xfId="2" applyFont="1" applyFill="1" applyBorder="1" applyAlignment="1" applyProtection="1">
      <alignment horizontal="left" vertical="center" indent="4"/>
      <protection hidden="1"/>
    </xf>
    <xf numFmtId="0" fontId="23" fillId="3" borderId="9" xfId="2" applyFont="1" applyFill="1" applyBorder="1" applyAlignment="1" applyProtection="1">
      <alignment horizontal="left" vertical="center" indent="4"/>
      <protection hidden="1"/>
    </xf>
    <xf numFmtId="0" fontId="23" fillId="3" borderId="8" xfId="2" applyFont="1" applyFill="1" applyBorder="1" applyAlignment="1" applyProtection="1">
      <alignment horizontal="left" vertical="center" indent="4"/>
      <protection hidden="1"/>
    </xf>
    <xf numFmtId="0" fontId="23" fillId="3" borderId="6" xfId="2" applyFont="1" applyFill="1" applyBorder="1" applyAlignment="1" applyProtection="1">
      <alignment horizontal="left" vertical="center" indent="4"/>
      <protection hidden="1"/>
    </xf>
    <xf numFmtId="0" fontId="23" fillId="3" borderId="0" xfId="2" applyFont="1" applyFill="1" applyBorder="1" applyAlignment="1" applyProtection="1">
      <alignment horizontal="left" vertical="center" indent="4"/>
      <protection hidden="1"/>
    </xf>
    <xf numFmtId="0" fontId="23" fillId="3" borderId="4" xfId="2" applyFont="1" applyFill="1" applyBorder="1" applyAlignment="1" applyProtection="1">
      <alignment horizontal="left" vertical="center" indent="4"/>
      <protection hidden="1"/>
    </xf>
    <xf numFmtId="0" fontId="8" fillId="2" borderId="13" xfId="1" applyFont="1" applyFill="1" applyBorder="1" applyAlignment="1" applyProtection="1">
      <alignment horizontal="center" vertical="center"/>
      <protection hidden="1"/>
    </xf>
    <xf numFmtId="0" fontId="8" fillId="2" borderId="12" xfId="1" applyFont="1" applyFill="1" applyBorder="1" applyAlignment="1" applyProtection="1">
      <alignment horizontal="center" vertical="center"/>
      <protection hidden="1"/>
    </xf>
    <xf numFmtId="0" fontId="14" fillId="2" borderId="17" xfId="1" quotePrefix="1" applyFont="1" applyFill="1" applyBorder="1" applyAlignment="1" applyProtection="1">
      <alignment horizontal="center" vertical="center"/>
      <protection hidden="1"/>
    </xf>
    <xf numFmtId="0" fontId="14" fillId="2" borderId="18" xfId="1" quotePrefix="1" applyFont="1" applyFill="1" applyBorder="1" applyAlignment="1" applyProtection="1">
      <alignment horizontal="center" vertical="center"/>
      <protection hidden="1"/>
    </xf>
    <xf numFmtId="0" fontId="14" fillId="2" borderId="19" xfId="1" quotePrefix="1" applyFont="1" applyFill="1" applyBorder="1" applyAlignment="1" applyProtection="1">
      <alignment horizontal="center" vertical="center"/>
      <protection hidden="1"/>
    </xf>
    <xf numFmtId="0" fontId="14" fillId="2" borderId="18" xfId="1" applyFont="1" applyFill="1" applyBorder="1" applyAlignment="1" applyProtection="1">
      <alignment horizontal="center" vertical="center"/>
      <protection hidden="1"/>
    </xf>
    <xf numFmtId="0" fontId="14" fillId="2" borderId="19" xfId="1" applyFont="1" applyFill="1" applyBorder="1" applyAlignment="1" applyProtection="1">
      <alignment horizontal="center" vertical="center"/>
      <protection hidden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33CC"/>
      <color rgb="FFC2D8F8"/>
      <color rgb="FF72B6E0"/>
      <color rgb="FF0099CC"/>
      <color rgb="FF00B6F6"/>
      <color rgb="FF31CBDB"/>
      <color rgb="FF10C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5" Type="http://schemas.openxmlformats.org/officeDocument/2006/relationships/image" Target="../media/image12.jpe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hyperlink" Target="#SELECT!A1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75194</xdr:colOff>
      <xdr:row>0</xdr:row>
      <xdr:rowOff>172824</xdr:rowOff>
    </xdr:from>
    <xdr:to>
      <xdr:col>1</xdr:col>
      <xdr:colOff>2204397</xdr:colOff>
      <xdr:row>5</xdr:row>
      <xdr:rowOff>28127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2275DD-AE63-44AD-BB5E-824E599B5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44" y="172824"/>
          <a:ext cx="2129203" cy="9983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276225</xdr:rowOff>
    </xdr:from>
    <xdr:ext cx="590550" cy="590550"/>
    <xdr:pic>
      <xdr:nvPicPr>
        <xdr:cNvPr id="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00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152400</xdr:rowOff>
    </xdr:from>
    <xdr:to>
      <xdr:col>2</xdr:col>
      <xdr:colOff>76200</xdr:colOff>
      <xdr:row>7</xdr:row>
      <xdr:rowOff>71147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06E5AD3-066D-4E73-93AE-5A38C33E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</xdr:row>
      <xdr:rowOff>92075</xdr:rowOff>
    </xdr:from>
    <xdr:to>
      <xdr:col>3</xdr:col>
      <xdr:colOff>1562100</xdr:colOff>
      <xdr:row>10</xdr:row>
      <xdr:rowOff>130175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C10A070B-3B08-4B13-B4DA-225056529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82575"/>
          <a:ext cx="24352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9</xdr:row>
      <xdr:rowOff>152400</xdr:rowOff>
    </xdr:from>
    <xdr:ext cx="590550" cy="590550"/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5906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133350</xdr:rowOff>
    </xdr:from>
    <xdr:to>
      <xdr:col>2</xdr:col>
      <xdr:colOff>95250</xdr:colOff>
      <xdr:row>7</xdr:row>
      <xdr:rowOff>52097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01F3B0F-91CD-417E-9C2A-57837C03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</xdr:row>
      <xdr:rowOff>9525</xdr:rowOff>
    </xdr:from>
    <xdr:to>
      <xdr:col>3</xdr:col>
      <xdr:colOff>1838325</xdr:colOff>
      <xdr:row>11</xdr:row>
      <xdr:rowOff>66675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B856DD6F-4E4B-443E-B7FB-0206F7B94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90525"/>
          <a:ext cx="27146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10</xdr:row>
      <xdr:rowOff>9525</xdr:rowOff>
    </xdr:from>
    <xdr:ext cx="590550" cy="590550"/>
    <xdr:pic>
      <xdr:nvPicPr>
        <xdr:cNvPr id="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5335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123825</xdr:rowOff>
    </xdr:from>
    <xdr:to>
      <xdr:col>2</xdr:col>
      <xdr:colOff>85725</xdr:colOff>
      <xdr:row>7</xdr:row>
      <xdr:rowOff>42572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E700DE45-DFCF-4F4C-A9A5-EED06A57C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</xdr:row>
      <xdr:rowOff>9525</xdr:rowOff>
    </xdr:from>
    <xdr:to>
      <xdr:col>3</xdr:col>
      <xdr:colOff>1858678</xdr:colOff>
      <xdr:row>12</xdr:row>
      <xdr:rowOff>66675</xdr:rowOff>
    </xdr:to>
    <xdr:pic>
      <xdr:nvPicPr>
        <xdr:cNvPr id="9" name="Picture 9" descr="ZR isento 03">
          <a:extLst>
            <a:ext uri="{FF2B5EF4-FFF2-40B4-BE49-F238E27FC236}">
              <a16:creationId xmlns:a16="http://schemas.microsoft.com/office/drawing/2014/main" id="{270E2A99-D8E5-46EC-8AA8-E22A7D8B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00025"/>
          <a:ext cx="3058828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142875</xdr:rowOff>
    </xdr:from>
    <xdr:ext cx="590550" cy="590550"/>
    <xdr:pic>
      <xdr:nvPicPr>
        <xdr:cNvPr id="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2763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152400</xdr:rowOff>
    </xdr:from>
    <xdr:to>
      <xdr:col>2</xdr:col>
      <xdr:colOff>85725</xdr:colOff>
      <xdr:row>7</xdr:row>
      <xdr:rowOff>71147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D0BD403-82BE-4E13-AA60-42376310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9525</xdr:rowOff>
    </xdr:from>
    <xdr:to>
      <xdr:col>3</xdr:col>
      <xdr:colOff>1628775</xdr:colOff>
      <xdr:row>10</xdr:row>
      <xdr:rowOff>21658</xdr:rowOff>
    </xdr:to>
    <xdr:pic>
      <xdr:nvPicPr>
        <xdr:cNvPr id="10" name="Picture 9" descr="ZR isento 03">
          <a:extLst>
            <a:ext uri="{FF2B5EF4-FFF2-40B4-BE49-F238E27FC236}">
              <a16:creationId xmlns:a16="http://schemas.microsoft.com/office/drawing/2014/main" id="{8C271543-4BCA-41FE-8388-8B27AC41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90525"/>
          <a:ext cx="2324100" cy="167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8</xdr:row>
      <xdr:rowOff>142875</xdr:rowOff>
    </xdr:from>
    <xdr:ext cx="590550" cy="590550"/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2763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142875</xdr:rowOff>
    </xdr:from>
    <xdr:to>
      <xdr:col>2</xdr:col>
      <xdr:colOff>95250</xdr:colOff>
      <xdr:row>7</xdr:row>
      <xdr:rowOff>61622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6950666-F4AE-425D-814C-511233A2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</xdr:row>
      <xdr:rowOff>180975</xdr:rowOff>
    </xdr:from>
    <xdr:to>
      <xdr:col>3</xdr:col>
      <xdr:colOff>1743075</xdr:colOff>
      <xdr:row>10</xdr:row>
      <xdr:rowOff>171450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2083C91C-1F62-40E7-A8B2-D53C20911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71475"/>
          <a:ext cx="26384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9</xdr:row>
      <xdr:rowOff>0</xdr:rowOff>
    </xdr:from>
    <xdr:ext cx="590550" cy="590550"/>
    <xdr:pic>
      <xdr:nvPicPr>
        <xdr:cNvPr id="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382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142875</xdr:rowOff>
    </xdr:from>
    <xdr:to>
      <xdr:col>2</xdr:col>
      <xdr:colOff>76200</xdr:colOff>
      <xdr:row>7</xdr:row>
      <xdr:rowOff>61622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D50B6748-E6EA-4094-B70D-5F989FEE6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</xdr:row>
      <xdr:rowOff>114300</xdr:rowOff>
    </xdr:from>
    <xdr:to>
      <xdr:col>3</xdr:col>
      <xdr:colOff>1769533</xdr:colOff>
      <xdr:row>12</xdr:row>
      <xdr:rowOff>0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6FF11658-47C5-4386-A7C0-87EBD706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304800"/>
          <a:ext cx="3131608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276225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097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152400</xdr:rowOff>
    </xdr:from>
    <xdr:to>
      <xdr:col>2</xdr:col>
      <xdr:colOff>95250</xdr:colOff>
      <xdr:row>7</xdr:row>
      <xdr:rowOff>71147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159D293-B89C-4DC0-9D6E-D9001012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</xdr:row>
      <xdr:rowOff>19050</xdr:rowOff>
    </xdr:from>
    <xdr:to>
      <xdr:col>3</xdr:col>
      <xdr:colOff>1828800</xdr:colOff>
      <xdr:row>11</xdr:row>
      <xdr:rowOff>28575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DF794B3C-96B3-4895-8954-AB4D732B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400050"/>
          <a:ext cx="26384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266700</xdr:rowOff>
    </xdr:from>
    <xdr:ext cx="590550" cy="595934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00175"/>
          <a:ext cx="590550" cy="595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123825</xdr:rowOff>
    </xdr:from>
    <xdr:to>
      <xdr:col>2</xdr:col>
      <xdr:colOff>95250</xdr:colOff>
      <xdr:row>7</xdr:row>
      <xdr:rowOff>42572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278BE06-4D7E-46C4-A82D-F122F25F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382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2094565</xdr:colOff>
      <xdr:row>1</xdr:row>
      <xdr:rowOff>95249</xdr:rowOff>
    </xdr:from>
    <xdr:to>
      <xdr:col>3</xdr:col>
      <xdr:colOff>1819274</xdr:colOff>
      <xdr:row>8</xdr:row>
      <xdr:rowOff>200024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7370E2FE-3174-4E2D-8F8B-5EEF3ECC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815" y="285749"/>
          <a:ext cx="2086909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28574</xdr:rowOff>
    </xdr:from>
    <xdr:to>
      <xdr:col>2</xdr:col>
      <xdr:colOff>2058335</xdr:colOff>
      <xdr:row>8</xdr:row>
      <xdr:rowOff>67297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C0560C9E-2B02-48A7-862E-AA2F0996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515" y="219074"/>
          <a:ext cx="2058335" cy="137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8</xdr:row>
      <xdr:rowOff>123825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2573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200025</xdr:colOff>
      <xdr:row>0</xdr:row>
      <xdr:rowOff>133350</xdr:rowOff>
    </xdr:from>
    <xdr:to>
      <xdr:col>2</xdr:col>
      <xdr:colOff>74964</xdr:colOff>
      <xdr:row>7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C6A9AA6-2C7D-4E14-8398-C2FC8751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3350"/>
          <a:ext cx="263718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0</xdr:row>
      <xdr:rowOff>180975</xdr:rowOff>
    </xdr:from>
    <xdr:to>
      <xdr:col>3</xdr:col>
      <xdr:colOff>1200150</xdr:colOff>
      <xdr:row>10</xdr:row>
      <xdr:rowOff>152400</xdr:rowOff>
    </xdr:to>
    <xdr:pic>
      <xdr:nvPicPr>
        <xdr:cNvPr id="5" name="Imagem 12">
          <a:extLst>
            <a:ext uri="{FF2B5EF4-FFF2-40B4-BE49-F238E27FC236}">
              <a16:creationId xmlns:a16="http://schemas.microsoft.com/office/drawing/2014/main" id="{E9BE2859-39B5-4E28-8419-C699837D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80975"/>
          <a:ext cx="23907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257175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3906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142875</xdr:rowOff>
    </xdr:from>
    <xdr:to>
      <xdr:col>2</xdr:col>
      <xdr:colOff>55914</xdr:colOff>
      <xdr:row>7</xdr:row>
      <xdr:rowOff>47625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B379A43-88D7-4823-A4E0-83F3DB4C7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3718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161925</xdr:rowOff>
    </xdr:from>
    <xdr:to>
      <xdr:col>3</xdr:col>
      <xdr:colOff>1695450</xdr:colOff>
      <xdr:row>11</xdr:row>
      <xdr:rowOff>80529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563D9223-E49B-424D-96CF-586726DB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352425"/>
          <a:ext cx="2533650" cy="18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8</xdr:row>
      <xdr:rowOff>295275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28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123825</xdr:rowOff>
    </xdr:from>
    <xdr:to>
      <xdr:col>2</xdr:col>
      <xdr:colOff>65439</xdr:colOff>
      <xdr:row>7</xdr:row>
      <xdr:rowOff>28575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842F286-429C-4E3A-9DE3-E0F2FBCB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3825"/>
          <a:ext cx="263718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0</xdr:row>
      <xdr:rowOff>104775</xdr:rowOff>
    </xdr:from>
    <xdr:to>
      <xdr:col>3</xdr:col>
      <xdr:colOff>1600200</xdr:colOff>
      <xdr:row>12</xdr:row>
      <xdr:rowOff>27293</xdr:rowOff>
    </xdr:to>
    <xdr:pic>
      <xdr:nvPicPr>
        <xdr:cNvPr id="5" name="Imagem 5">
          <a:extLst>
            <a:ext uri="{FF2B5EF4-FFF2-40B4-BE49-F238E27FC236}">
              <a16:creationId xmlns:a16="http://schemas.microsoft.com/office/drawing/2014/main" id="{CDD5EB6E-4242-479A-98EA-4C6FD913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4775"/>
          <a:ext cx="2247900" cy="2237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8</xdr:row>
      <xdr:rowOff>266700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001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152399</xdr:rowOff>
    </xdr:from>
    <xdr:to>
      <xdr:col>2</xdr:col>
      <xdr:colOff>85725</xdr:colOff>
      <xdr:row>7</xdr:row>
      <xdr:rowOff>71146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984129-50B3-4DED-ACDD-6F3BEEE8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399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</xdr:row>
      <xdr:rowOff>66674</xdr:rowOff>
    </xdr:from>
    <xdr:to>
      <xdr:col>3</xdr:col>
      <xdr:colOff>1843088</xdr:colOff>
      <xdr:row>11</xdr:row>
      <xdr:rowOff>95249</xdr:rowOff>
    </xdr:to>
    <xdr:pic>
      <xdr:nvPicPr>
        <xdr:cNvPr id="7" name="Picture 9" descr="ZR isento 03">
          <a:extLst>
            <a:ext uri="{FF2B5EF4-FFF2-40B4-BE49-F238E27FC236}">
              <a16:creationId xmlns:a16="http://schemas.microsoft.com/office/drawing/2014/main" id="{DECB4644-96A6-4D1A-90D2-8E705D80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57174"/>
          <a:ext cx="2881313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2</xdr:col>
      <xdr:colOff>85725</xdr:colOff>
      <xdr:row>7</xdr:row>
      <xdr:rowOff>52097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FAE6EF2-E186-4687-9877-C7311F12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</xdr:row>
      <xdr:rowOff>66675</xdr:rowOff>
    </xdr:from>
    <xdr:to>
      <xdr:col>3</xdr:col>
      <xdr:colOff>1857375</xdr:colOff>
      <xdr:row>11</xdr:row>
      <xdr:rowOff>113829</xdr:rowOff>
    </xdr:to>
    <xdr:pic>
      <xdr:nvPicPr>
        <xdr:cNvPr id="5" name="Picture 9" descr="ZR isento 03">
          <a:extLst>
            <a:ext uri="{FF2B5EF4-FFF2-40B4-BE49-F238E27FC236}">
              <a16:creationId xmlns:a16="http://schemas.microsoft.com/office/drawing/2014/main" id="{58320E67-63EC-4C5D-AB6C-7C28524E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257175"/>
          <a:ext cx="2781300" cy="2009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198559</xdr:colOff>
      <xdr:row>9</xdr:row>
      <xdr:rowOff>144341</xdr:rowOff>
    </xdr:from>
    <xdr:ext cx="590550" cy="590550"/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309" y="1580418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2</xdr:col>
      <xdr:colOff>85725</xdr:colOff>
      <xdr:row>7</xdr:row>
      <xdr:rowOff>52097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D799B5D-2491-4487-B615-4B713F55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</xdr:row>
      <xdr:rowOff>19049</xdr:rowOff>
    </xdr:from>
    <xdr:to>
      <xdr:col>3</xdr:col>
      <xdr:colOff>1839586</xdr:colOff>
      <xdr:row>12</xdr:row>
      <xdr:rowOff>152399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63262A5F-F184-48BD-9B9B-52EF8C4A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49"/>
          <a:ext cx="3087361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9</xdr:row>
      <xdr:rowOff>114300</xdr:rowOff>
    </xdr:from>
    <xdr:ext cx="590550" cy="590550"/>
    <xdr:pic>
      <xdr:nvPicPr>
        <xdr:cNvPr id="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5525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133350</xdr:rowOff>
    </xdr:from>
    <xdr:to>
      <xdr:col>2</xdr:col>
      <xdr:colOff>95250</xdr:colOff>
      <xdr:row>7</xdr:row>
      <xdr:rowOff>52097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01711B2-B5DC-44B3-8EC7-4199FCC2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0</xdr:rowOff>
    </xdr:from>
    <xdr:to>
      <xdr:col>3</xdr:col>
      <xdr:colOff>1704975</xdr:colOff>
      <xdr:row>11</xdr:row>
      <xdr:rowOff>38100</xdr:rowOff>
    </xdr:to>
    <xdr:pic>
      <xdr:nvPicPr>
        <xdr:cNvPr id="8" name="Picture 9" descr="ZR isento 03">
          <a:extLst>
            <a:ext uri="{FF2B5EF4-FFF2-40B4-BE49-F238E27FC236}">
              <a16:creationId xmlns:a16="http://schemas.microsoft.com/office/drawing/2014/main" id="{F32AAEA4-F23D-46A9-8C7D-36E983B2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0"/>
          <a:ext cx="250507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257175</xdr:rowOff>
    </xdr:from>
    <xdr:ext cx="590550" cy="590550"/>
    <xdr:pic>
      <xdr:nvPicPr>
        <xdr:cNvPr id="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00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123825</xdr:rowOff>
    </xdr:from>
    <xdr:to>
      <xdr:col>2</xdr:col>
      <xdr:colOff>85725</xdr:colOff>
      <xdr:row>7</xdr:row>
      <xdr:rowOff>42572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3705598-34BB-495D-B14C-8F983D6F6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</xdr:row>
      <xdr:rowOff>66675</xdr:rowOff>
    </xdr:from>
    <xdr:to>
      <xdr:col>3</xdr:col>
      <xdr:colOff>1625767</xdr:colOff>
      <xdr:row>10</xdr:row>
      <xdr:rowOff>200025</xdr:rowOff>
    </xdr:to>
    <xdr:pic>
      <xdr:nvPicPr>
        <xdr:cNvPr id="12" name="Picture 9" descr="ZR isento 03">
          <a:extLst>
            <a:ext uri="{FF2B5EF4-FFF2-40B4-BE49-F238E27FC236}">
              <a16:creationId xmlns:a16="http://schemas.microsoft.com/office/drawing/2014/main" id="{B24E44E1-56E1-486C-BBBA-90253357E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57175"/>
          <a:ext cx="2768767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>
    <tabColor rgb="FF0033CC"/>
  </sheetPr>
  <dimension ref="A1:JD1807"/>
  <sheetViews>
    <sheetView showGridLines="0" showRowColHeaders="0" tabSelected="1" workbookViewId="0"/>
  </sheetViews>
  <sheetFormatPr defaultRowHeight="15" x14ac:dyDescent="0.25"/>
  <cols>
    <col min="1" max="1" width="3.7109375" style="4" customWidth="1"/>
    <col min="2" max="2" width="34.5703125" style="4" customWidth="1"/>
    <col min="3" max="3" width="19.85546875" style="15" customWidth="1"/>
    <col min="4" max="4" width="3.7109375" style="15" customWidth="1"/>
    <col min="5" max="5" width="20.7109375" style="15" customWidth="1"/>
    <col min="6" max="6" width="3.7109375" style="15" customWidth="1"/>
    <col min="7" max="7" width="16.85546875" style="15" customWidth="1"/>
    <col min="8" max="8" width="3.7109375" style="15" customWidth="1"/>
    <col min="9" max="9" width="16.85546875" style="15" customWidth="1"/>
    <col min="10" max="10" width="3.7109375" style="15" customWidth="1"/>
    <col min="11" max="11" width="3.28515625" style="1" customWidth="1"/>
    <col min="12" max="258" width="9.140625" style="22"/>
    <col min="259" max="260" width="9.140625" style="51"/>
    <col min="261" max="261" width="15.5703125" style="70" customWidth="1"/>
    <col min="262" max="16384" width="9.140625" style="22"/>
  </cols>
  <sheetData>
    <row r="1" spans="1:10" ht="18" customHeight="1" x14ac:dyDescent="0.25">
      <c r="A1" s="52"/>
      <c r="B1" s="64"/>
      <c r="C1" s="19"/>
      <c r="D1" s="19"/>
      <c r="E1" s="20"/>
      <c r="F1" s="20"/>
      <c r="G1" s="21"/>
      <c r="H1" s="21"/>
      <c r="I1" s="21"/>
      <c r="J1" s="19"/>
    </row>
    <row r="2" spans="1:10" ht="18" customHeight="1" x14ac:dyDescent="0.25">
      <c r="A2" s="52"/>
      <c r="B2" s="50">
        <v>1</v>
      </c>
      <c r="C2" s="139" t="s">
        <v>73</v>
      </c>
      <c r="D2" s="139"/>
      <c r="E2" s="139"/>
      <c r="F2" s="139"/>
      <c r="G2" s="139"/>
      <c r="H2" s="139"/>
      <c r="I2" s="139"/>
      <c r="J2" s="139"/>
    </row>
    <row r="3" spans="1:10" ht="18" customHeight="1" x14ac:dyDescent="0.25">
      <c r="A3" s="52"/>
      <c r="B3" s="65"/>
      <c r="C3" s="139"/>
      <c r="D3" s="139"/>
      <c r="E3" s="139"/>
      <c r="F3" s="139"/>
      <c r="G3" s="139"/>
      <c r="H3" s="139"/>
      <c r="I3" s="139"/>
      <c r="J3" s="139"/>
    </row>
    <row r="4" spans="1:10" ht="18" customHeight="1" x14ac:dyDescent="0.25">
      <c r="A4" s="52"/>
      <c r="B4" s="52"/>
      <c r="C4" s="139"/>
      <c r="D4" s="139"/>
      <c r="E4" s="139"/>
      <c r="F4" s="139"/>
      <c r="G4" s="139"/>
      <c r="H4" s="139"/>
      <c r="I4" s="139"/>
      <c r="J4" s="139"/>
    </row>
    <row r="5" spans="1:10" ht="18" customHeight="1" x14ac:dyDescent="0.25">
      <c r="A5" s="52"/>
      <c r="B5" s="52"/>
      <c r="C5" s="139"/>
      <c r="D5" s="139"/>
      <c r="E5" s="139"/>
      <c r="F5" s="139"/>
      <c r="G5" s="139"/>
      <c r="H5" s="139"/>
      <c r="I5" s="139"/>
      <c r="J5" s="139"/>
    </row>
    <row r="6" spans="1:10" ht="18" customHeight="1" thickBot="1" x14ac:dyDescent="0.3">
      <c r="A6" s="52"/>
      <c r="B6" s="52"/>
      <c r="G6" s="24"/>
      <c r="H6" s="24"/>
    </row>
    <row r="7" spans="1:10" ht="18" customHeight="1" thickBot="1" x14ac:dyDescent="0.3">
      <c r="B7" s="66" t="s">
        <v>75</v>
      </c>
      <c r="C7" s="95" t="s">
        <v>74</v>
      </c>
      <c r="D7" s="96"/>
      <c r="E7" s="95" t="s">
        <v>71</v>
      </c>
      <c r="F7" s="96"/>
      <c r="G7" s="95" t="s">
        <v>70</v>
      </c>
      <c r="H7" s="96"/>
      <c r="I7" s="91"/>
      <c r="J7" s="92"/>
    </row>
    <row r="8" spans="1:10" ht="18" customHeight="1" x14ac:dyDescent="0.25">
      <c r="B8" s="79" t="str">
        <f>IF(B2=0,"","ZT 15-22")</f>
        <v>ZT 15-22</v>
      </c>
      <c r="C8" s="100" t="str">
        <f>IF(B2=0,"","ZT 15-22")</f>
        <v>ZT 15-22</v>
      </c>
      <c r="D8" s="67" t="str">
        <f>IF(B2=0,"","01")</f>
        <v>01</v>
      </c>
      <c r="E8" s="104" t="str">
        <f>IF(B2=0,"","&gt;2008")</f>
        <v>&gt;2008</v>
      </c>
      <c r="F8" s="67" t="str">
        <f>IF(B2=0,"","01")</f>
        <v>01</v>
      </c>
      <c r="G8" s="104" t="str">
        <f>IF(B2=0,"","IMPORTADO")</f>
        <v>IMPORTADO</v>
      </c>
      <c r="H8" s="67" t="str">
        <f>IF(B2=0,"","01")</f>
        <v>01</v>
      </c>
      <c r="I8" s="63"/>
      <c r="J8" s="68"/>
    </row>
    <row r="9" spans="1:10" ht="18" customHeight="1" x14ac:dyDescent="0.25">
      <c r="B9" s="80" t="str">
        <f>IF(B2=0,"","ZR-ZT 37-55")</f>
        <v>ZR-ZT 37-55</v>
      </c>
      <c r="C9" s="101" t="str">
        <f>IF(B2=0,"","ZR-ZT 37-55")</f>
        <v>ZR-ZT 37-55</v>
      </c>
      <c r="D9" s="27" t="str">
        <f>IF(B2=0,"","02")</f>
        <v>02</v>
      </c>
      <c r="E9" s="105" t="str">
        <f>IF(B2=0,"","Ano 1995")</f>
        <v>Ano 1995</v>
      </c>
      <c r="F9" s="27" t="str">
        <f>IF(B2=0,"","02")</f>
        <v>02</v>
      </c>
      <c r="G9" s="105" t="str">
        <f>IF(B2=0,"","IMPORTADO")</f>
        <v>IMPORTADO</v>
      </c>
      <c r="H9" s="27" t="str">
        <f>IF(B2=0,"","02")</f>
        <v>02</v>
      </c>
      <c r="I9" s="53"/>
      <c r="J9" s="58"/>
    </row>
    <row r="10" spans="1:10" ht="18" customHeight="1" x14ac:dyDescent="0.25">
      <c r="B10" s="79" t="str">
        <f>IF(B2=0,"","ZR-ZT 55-90")</f>
        <v>ZR-ZT 55-90</v>
      </c>
      <c r="C10" s="100" t="str">
        <f>IF(B2=0,"","ZR-ZT 55-90")</f>
        <v>ZR-ZT 55-90</v>
      </c>
      <c r="D10" s="26" t="str">
        <f>IF(B2=0,"","03")</f>
        <v>03</v>
      </c>
      <c r="E10" s="104" t="str">
        <f>IF(B2=0,"","&gt;AIF077453")</f>
        <v>&gt;AIF077453</v>
      </c>
      <c r="F10" s="26" t="str">
        <f>IF(B2=0,"","03")</f>
        <v>03</v>
      </c>
      <c r="G10" s="104" t="str">
        <f>IF(B2=0,"","IMPORTADO")</f>
        <v>IMPORTADO</v>
      </c>
      <c r="H10" s="26" t="str">
        <f>IF(B2=0,"","03")</f>
        <v>03</v>
      </c>
      <c r="I10" s="56"/>
      <c r="J10" s="57"/>
    </row>
    <row r="11" spans="1:10" ht="18" customHeight="1" x14ac:dyDescent="0.25">
      <c r="B11" s="80" t="str">
        <f>IF(B2=0,"","ZR-ZT 55-90 N")</f>
        <v>ZR-ZT 55-90 N</v>
      </c>
      <c r="C11" s="101" t="str">
        <f>IF(B2=0,"","ZR-ZT 55-90 N")</f>
        <v>ZR-ZT 55-90 N</v>
      </c>
      <c r="D11" s="27" t="str">
        <f>IF(B2=0,"","04")</f>
        <v>04</v>
      </c>
      <c r="E11" s="105" t="str">
        <f>IF(B2=0,"","BRP")</f>
        <v>BRP</v>
      </c>
      <c r="F11" s="27" t="str">
        <f>IF(B2=0,"","04")</f>
        <v>04</v>
      </c>
      <c r="G11" s="105" t="str">
        <f>IF(B2=0,"","NACIONAL")</f>
        <v>NACIONAL</v>
      </c>
      <c r="H11" s="27" t="str">
        <f>IF(B2=0,"","04")</f>
        <v>04</v>
      </c>
      <c r="I11" s="53"/>
      <c r="J11" s="58"/>
    </row>
    <row r="12" spans="1:10" ht="18" customHeight="1" thickBot="1" x14ac:dyDescent="0.3">
      <c r="B12" s="86" t="str">
        <f>IF(B2=0,"","ZR-ZT 55-90 V")</f>
        <v>ZR-ZT 55-90 V</v>
      </c>
      <c r="C12" s="100" t="str">
        <f>IF(B2=0,"","ZR-ZT 55-90 V")</f>
        <v>ZR-ZT 55-90 V</v>
      </c>
      <c r="D12" s="30" t="str">
        <f>IF(B2=0,"","05")</f>
        <v>05</v>
      </c>
      <c r="E12" s="104" t="str">
        <f>IF(B2=0,"","VSD")</f>
        <v>VSD</v>
      </c>
      <c r="F12" s="30" t="str">
        <f>IF(B2=0,"","05")</f>
        <v>05</v>
      </c>
      <c r="G12" s="104" t="str">
        <f>IF(B2=0,"","NACIONAL")</f>
        <v>NACIONAL</v>
      </c>
      <c r="H12" s="30" t="str">
        <f>IF(B2=0,"","05")</f>
        <v>05</v>
      </c>
      <c r="I12" s="54"/>
      <c r="J12" s="93"/>
    </row>
    <row r="13" spans="1:10" ht="18" customHeight="1" thickBot="1" x14ac:dyDescent="0.3">
      <c r="B13" s="81"/>
      <c r="C13" s="98"/>
      <c r="D13" s="33"/>
      <c r="E13" s="97"/>
      <c r="F13" s="33"/>
      <c r="G13" s="97"/>
      <c r="H13" s="33"/>
      <c r="I13" s="32"/>
      <c r="J13" s="32"/>
    </row>
    <row r="14" spans="1:10" ht="18" customHeight="1" x14ac:dyDescent="0.25">
      <c r="B14" s="82" t="str">
        <f>IF(B2=0,"","ZR 110-145 A")</f>
        <v>ZR 110-145 A</v>
      </c>
      <c r="C14" s="101" t="str">
        <f>IF(B2=0,"","ZR 110-145 A")</f>
        <v>ZR 110-145 A</v>
      </c>
      <c r="D14" s="34" t="str">
        <f>IF(B2=0,"","06")</f>
        <v>06</v>
      </c>
      <c r="E14" s="107" t="str">
        <f>IF(B2=0,"","ANTIGO")</f>
        <v>ANTIGO</v>
      </c>
      <c r="F14" s="34" t="str">
        <f>IF(B2=0,"","06")</f>
        <v>06</v>
      </c>
      <c r="G14" s="107" t="str">
        <f>IF(B2=0,"","NACIONAL")</f>
        <v>NACIONAL</v>
      </c>
      <c r="H14" s="34" t="str">
        <f>IF(B2=0,"","06")</f>
        <v>06</v>
      </c>
      <c r="I14" s="59"/>
      <c r="J14" s="60"/>
    </row>
    <row r="15" spans="1:10" ht="18" customHeight="1" x14ac:dyDescent="0.25">
      <c r="B15" s="79" t="str">
        <f>IF(B2=0,"","ZR 110-145 M")</f>
        <v>ZR 110-145 M</v>
      </c>
      <c r="C15" s="100" t="str">
        <f>IF(B2=0,"","ZR 110-145 M")</f>
        <v>ZR 110-145 M</v>
      </c>
      <c r="D15" s="35" t="str">
        <f>IF(B2=0,"","07")</f>
        <v>07</v>
      </c>
      <c r="E15" s="104" t="str">
        <f>IF(B2=0,"","MODERNO")</f>
        <v>MODERNO</v>
      </c>
      <c r="F15" s="35" t="str">
        <f>IF(B2=0,"","07")</f>
        <v>07</v>
      </c>
      <c r="G15" s="104" t="str">
        <f>IF(B2=0,"","NACIONAL")</f>
        <v>NACIONAL</v>
      </c>
      <c r="H15" s="35" t="str">
        <f>IF(B2=0,"","07")</f>
        <v>07</v>
      </c>
      <c r="I15" s="56"/>
      <c r="J15" s="57"/>
    </row>
    <row r="16" spans="1:10" ht="18" customHeight="1" x14ac:dyDescent="0.25">
      <c r="B16" s="80" t="str">
        <f>IF(B2=0,"","ZR-ZT 160 V")</f>
        <v>ZR-ZT 160 V</v>
      </c>
      <c r="C16" s="101" t="str">
        <f>IF(B2=0,"","ZR-ZT 160 V")</f>
        <v>ZR-ZT 160 V</v>
      </c>
      <c r="D16" s="36" t="str">
        <f>IF(B2=0,"","08")</f>
        <v>08</v>
      </c>
      <c r="E16" s="105" t="str">
        <f>IF(B2=0,"","VSD")</f>
        <v>VSD</v>
      </c>
      <c r="F16" s="36" t="str">
        <f>IF(B2=0,"","08")</f>
        <v>08</v>
      </c>
      <c r="G16" s="105" t="str">
        <f>IF(B2=0,"","NACIONAL")</f>
        <v>NACIONAL</v>
      </c>
      <c r="H16" s="36" t="str">
        <f>IF(B2=0,"","08")</f>
        <v>08</v>
      </c>
      <c r="I16" s="53"/>
      <c r="J16" s="58"/>
    </row>
    <row r="17" spans="2:10" ht="18" customHeight="1" x14ac:dyDescent="0.25">
      <c r="B17" s="79" t="str">
        <f>IF(B2=0,"","ZT 160 275 IA")</f>
        <v>ZT 160 275 IA</v>
      </c>
      <c r="C17" s="100" t="str">
        <f>IF(B2=0,"","ZT 160 275 IA")</f>
        <v>ZT 160 275 IA</v>
      </c>
      <c r="D17" s="35" t="str">
        <f>IF(B2=0,"","09")</f>
        <v>09</v>
      </c>
      <c r="E17" s="104" t="str">
        <f>IF(B2=0,"","IMPORTADO/ANTIGO")</f>
        <v>IMPORTADO/ANTIGO</v>
      </c>
      <c r="F17" s="35" t="str">
        <f>IF(B2=0,"","09")</f>
        <v>09</v>
      </c>
      <c r="G17" s="104" t="str">
        <f>IF(B2=0,"","NACIONAL")</f>
        <v>NACIONAL</v>
      </c>
      <c r="H17" s="35" t="str">
        <f>IF(B2=0,"","09")</f>
        <v>09</v>
      </c>
      <c r="I17" s="56"/>
      <c r="J17" s="57"/>
    </row>
    <row r="18" spans="2:10" ht="18" customHeight="1" thickBot="1" x14ac:dyDescent="0.3">
      <c r="B18" s="83" t="str">
        <f>IF(B2=0,"","ZR 160-275 A")</f>
        <v>ZR 160-275 A</v>
      </c>
      <c r="C18" s="101" t="str">
        <f>IF(B2=0,"","ZR 160-275 A")</f>
        <v>ZR 160-275 A</v>
      </c>
      <c r="D18" s="38" t="str">
        <f>IF(B2=0,"","10")</f>
        <v>10</v>
      </c>
      <c r="E18" s="108" t="str">
        <f>IF(B2=0,"","ANTIGO")</f>
        <v>ANTIGO</v>
      </c>
      <c r="F18" s="38" t="str">
        <f>IF(B2=0,"","10")</f>
        <v>10</v>
      </c>
      <c r="G18" s="108" t="str">
        <f>IF(B2=0,"","NACIONAL")</f>
        <v>NACIONAL</v>
      </c>
      <c r="H18" s="38" t="str">
        <f>IF(B2=0,"","10")</f>
        <v>10</v>
      </c>
      <c r="I18" s="61"/>
      <c r="J18" s="62"/>
    </row>
    <row r="19" spans="2:10" ht="18" customHeight="1" thickBot="1" x14ac:dyDescent="0.3">
      <c r="B19" s="81"/>
      <c r="C19" s="98"/>
      <c r="D19" s="33"/>
      <c r="E19" s="97"/>
      <c r="F19" s="33"/>
      <c r="G19" s="97"/>
      <c r="H19" s="33"/>
      <c r="I19" s="32"/>
      <c r="J19" s="32"/>
    </row>
    <row r="20" spans="2:10" ht="18" customHeight="1" x14ac:dyDescent="0.25">
      <c r="B20" s="82" t="str">
        <f>IF(B2=0,"","ZR-ZT 250-315 VSD")</f>
        <v>ZR-ZT 250-315 VSD</v>
      </c>
      <c r="C20" s="101" t="str">
        <f>IF(B2=0,"","ZR-ZT 250-315 VSD")</f>
        <v>ZR-ZT 250-315 VSD</v>
      </c>
      <c r="D20" s="34" t="str">
        <f>IF(B2=0,"","11")</f>
        <v>11</v>
      </c>
      <c r="E20" s="107" t="str">
        <f>IF(B2=0,"","VSD")</f>
        <v>VSD</v>
      </c>
      <c r="F20" s="34" t="str">
        <f>IF(B2=0,"","11")</f>
        <v>11</v>
      </c>
      <c r="G20" s="107" t="str">
        <f>IF(B2=0,"","NACIONAL")</f>
        <v>NACIONAL</v>
      </c>
      <c r="H20" s="34" t="str">
        <f>IF(B2=0,"","11")</f>
        <v>11</v>
      </c>
      <c r="I20" s="59"/>
      <c r="J20" s="60"/>
    </row>
    <row r="21" spans="2:10" ht="18" customHeight="1" x14ac:dyDescent="0.25">
      <c r="B21" s="79" t="str">
        <f>IF(B2=0,"","ZR-ZT 160-275")</f>
        <v>ZR-ZT 160-275</v>
      </c>
      <c r="C21" s="100" t="str">
        <f>IF(B2=0,"","ZR-ZT 160-275")</f>
        <v>ZR-ZT 160-275</v>
      </c>
      <c r="D21" s="35" t="str">
        <f>IF(B2=0,"","12")</f>
        <v>12</v>
      </c>
      <c r="E21" s="104" t="str">
        <f>IF(B2=0,"","MODERNO")</f>
        <v>MODERNO</v>
      </c>
      <c r="F21" s="35" t="str">
        <f>IF(B2=0,"","12")</f>
        <v>12</v>
      </c>
      <c r="G21" s="104" t="str">
        <f>IF(B2=0,"","NACIONAL")</f>
        <v>NACIONAL</v>
      </c>
      <c r="H21" s="35" t="str">
        <f>IF(B2=0,"","12")</f>
        <v>12</v>
      </c>
      <c r="I21" s="56"/>
      <c r="J21" s="57"/>
    </row>
    <row r="22" spans="2:10" ht="18" customHeight="1" thickBot="1" x14ac:dyDescent="0.3">
      <c r="B22" s="83" t="str">
        <f>IF(B2=0,"","ZR 300-425")</f>
        <v>ZR 300-425</v>
      </c>
      <c r="C22" s="101" t="str">
        <f>IF(B2=0,"","ZR 300-425")</f>
        <v>ZR 300-425</v>
      </c>
      <c r="D22" s="38" t="str">
        <f>IF(B2=0,"","13")</f>
        <v>13</v>
      </c>
      <c r="E22" s="108"/>
      <c r="F22" s="38" t="str">
        <f>IF(B2=0,"","13")</f>
        <v>13</v>
      </c>
      <c r="G22" s="108" t="str">
        <f>IF(B2=0,"","NACIONAL")</f>
        <v>NACIONAL</v>
      </c>
      <c r="H22" s="38" t="str">
        <f>IF(B2=0,"","13")</f>
        <v>13</v>
      </c>
      <c r="I22" s="61"/>
      <c r="J22" s="62"/>
    </row>
    <row r="23" spans="2:10" ht="18" customHeight="1" thickBot="1" x14ac:dyDescent="0.3">
      <c r="B23" s="31"/>
      <c r="C23" s="98"/>
      <c r="D23" s="33"/>
      <c r="E23" s="98"/>
      <c r="F23" s="33"/>
      <c r="G23" s="97"/>
      <c r="H23" s="33"/>
      <c r="I23" s="32"/>
      <c r="J23" s="32"/>
    </row>
    <row r="24" spans="2:10" ht="18" customHeight="1" x14ac:dyDescent="0.25">
      <c r="B24" s="85" t="str">
        <f>IF(B2=0,"","ZR 400-500 V")</f>
        <v>ZR 400-500 V</v>
      </c>
      <c r="C24" s="103" t="str">
        <f>IF(B2=0,"","ZR 400-500 V")</f>
        <v>ZR 400-500 V</v>
      </c>
      <c r="D24" s="40" t="str">
        <f>IF(B2=0,"","14")</f>
        <v>14</v>
      </c>
      <c r="E24" s="109" t="str">
        <f>IF(B2=0,"","VSD = ou &gt;2006")</f>
        <v>VSD = ou &gt;2006</v>
      </c>
      <c r="F24" s="40" t="str">
        <f>IF(B2=0,"","14")</f>
        <v>14</v>
      </c>
      <c r="G24" s="109" t="str">
        <f>IF(B2=0,"","NACIONAL")</f>
        <v>NACIONAL</v>
      </c>
      <c r="H24" s="40" t="str">
        <f>IF(B2=0,"","14")</f>
        <v>14</v>
      </c>
      <c r="I24" s="63"/>
      <c r="J24" s="41"/>
    </row>
    <row r="25" spans="2:10" ht="18" customHeight="1" x14ac:dyDescent="0.25">
      <c r="B25" s="80" t="str">
        <f>IF(B2=0,"","ZR 450-750")</f>
        <v>ZR 450-750</v>
      </c>
      <c r="C25" s="101" t="str">
        <f>IF(B2=0,"","ZR 450-750")</f>
        <v>ZR 450-750</v>
      </c>
      <c r="D25" s="36" t="str">
        <f>IF(B2=0,"","15")</f>
        <v>15</v>
      </c>
      <c r="E25" s="105"/>
      <c r="F25" s="36" t="str">
        <f>IF(B2=0,"","15")</f>
        <v>15</v>
      </c>
      <c r="G25" s="105" t="str">
        <f>IF(B2=0,"","NACIONAL")</f>
        <v>NACIONAL</v>
      </c>
      <c r="H25" s="36" t="str">
        <f>IF(B2=0,"","15")</f>
        <v>15</v>
      </c>
      <c r="I25" s="53"/>
      <c r="J25" s="28"/>
    </row>
    <row r="26" spans="2:10" ht="18" customHeight="1" thickBot="1" x14ac:dyDescent="0.3">
      <c r="B26" s="86" t="str">
        <f>IF(B2=0,"","ZR 700-900 V")</f>
        <v>ZR 700-900 V</v>
      </c>
      <c r="C26" s="102" t="str">
        <f>IF(B2=0,"","ZR 700-900 V")</f>
        <v>ZR 700-900 V</v>
      </c>
      <c r="D26" s="37" t="str">
        <f>IF(B2=0,"","16")</f>
        <v>16</v>
      </c>
      <c r="E26" s="106" t="str">
        <f>IF(B2=0,"","VSD = ou &gt;2003")</f>
        <v>VSD = ou &gt;2003</v>
      </c>
      <c r="F26" s="37" t="str">
        <f>IF(B2=0,"","16")</f>
        <v>16</v>
      </c>
      <c r="G26" s="106" t="str">
        <f>IF(B2=0,"","NACIONAL")</f>
        <v>NACIONAL</v>
      </c>
      <c r="H26" s="37" t="str">
        <f>IF(B2=0,"","16")</f>
        <v>16</v>
      </c>
      <c r="I26" s="54"/>
      <c r="J26" s="84"/>
    </row>
    <row r="27" spans="2:10" ht="18" customHeight="1" thickBot="1" x14ac:dyDescent="0.3">
      <c r="B27" s="87"/>
      <c r="C27" s="55"/>
      <c r="D27" s="35"/>
      <c r="E27" s="55"/>
      <c r="F27" s="35"/>
      <c r="G27" s="55"/>
      <c r="H27" s="35"/>
      <c r="I27" s="56"/>
      <c r="J27" s="69"/>
    </row>
    <row r="28" spans="2:10" ht="18" customHeight="1" thickBot="1" x14ac:dyDescent="0.3">
      <c r="B28" s="140" t="s">
        <v>69</v>
      </c>
      <c r="C28" s="141"/>
      <c r="D28" s="141"/>
      <c r="E28" s="141"/>
      <c r="F28" s="141"/>
      <c r="G28" s="141"/>
      <c r="H28" s="141"/>
      <c r="I28" s="141"/>
      <c r="J28" s="142"/>
    </row>
    <row r="29" spans="2:10" ht="15" customHeight="1" x14ac:dyDescent="0.25">
      <c r="B29" s="94" t="str">
        <f>IF(B2=0,"","A")</f>
        <v>A</v>
      </c>
      <c r="C29" s="143" t="str">
        <f>IF(B2=0,"","ANTIGO")</f>
        <v>ANTIGO</v>
      </c>
      <c r="D29" s="144"/>
      <c r="E29" s="145"/>
      <c r="F29" s="127" t="str">
        <f>IF(B2=0,"","&lt; 03/2006")</f>
        <v>&lt; 03/2006</v>
      </c>
      <c r="G29" s="128"/>
      <c r="H29" s="128"/>
      <c r="I29" s="128"/>
      <c r="J29" s="129"/>
    </row>
    <row r="30" spans="2:10" ht="15" customHeight="1" x14ac:dyDescent="0.25">
      <c r="B30" s="89" t="str">
        <f>IF(B2=0,"","IA")</f>
        <v>IA</v>
      </c>
      <c r="C30" s="121" t="str">
        <f>IF(B2=0,"","IMPORTADO ANTIGO")</f>
        <v>IMPORTADO ANTIGO</v>
      </c>
      <c r="D30" s="122"/>
      <c r="E30" s="123"/>
      <c r="F30" s="130"/>
      <c r="G30" s="131"/>
      <c r="H30" s="131"/>
      <c r="I30" s="131"/>
      <c r="J30" s="132"/>
    </row>
    <row r="31" spans="2:10" ht="15" customHeight="1" x14ac:dyDescent="0.25">
      <c r="B31" s="88" t="str">
        <f>IF(B2=0,"","M")</f>
        <v>M</v>
      </c>
      <c r="C31" s="146" t="str">
        <f>IF(B2=0,"","MODERNO")</f>
        <v>MODERNO</v>
      </c>
      <c r="D31" s="147"/>
      <c r="E31" s="148"/>
      <c r="F31" s="133" t="str">
        <f>IF(B2=0,"","&gt; 04/2006")</f>
        <v>&gt; 04/2006</v>
      </c>
      <c r="G31" s="134"/>
      <c r="H31" s="134"/>
      <c r="I31" s="134"/>
      <c r="J31" s="135"/>
    </row>
    <row r="32" spans="2:10" ht="15" customHeight="1" x14ac:dyDescent="0.25">
      <c r="B32" s="89" t="str">
        <f>IF(B2=0,"","N")</f>
        <v>N</v>
      </c>
      <c r="C32" s="121" t="str">
        <f>IF(B2=0,"","NACIONAL")</f>
        <v>NACIONAL</v>
      </c>
      <c r="D32" s="122"/>
      <c r="E32" s="123"/>
      <c r="F32" s="130"/>
      <c r="G32" s="131"/>
      <c r="H32" s="131"/>
      <c r="I32" s="131"/>
      <c r="J32" s="132"/>
    </row>
    <row r="33" spans="2:10" ht="15" customHeight="1" thickBot="1" x14ac:dyDescent="0.3">
      <c r="B33" s="90" t="str">
        <f>IF(B2=0,"","V")</f>
        <v>V</v>
      </c>
      <c r="C33" s="124" t="str">
        <f>IF(B2=0,"","VSD")</f>
        <v>VSD</v>
      </c>
      <c r="D33" s="125"/>
      <c r="E33" s="126"/>
      <c r="F33" s="136"/>
      <c r="G33" s="137"/>
      <c r="H33" s="137"/>
      <c r="I33" s="137"/>
      <c r="J33" s="138"/>
    </row>
    <row r="1411" spans="1:11" x14ac:dyDescent="0.25">
      <c r="C1411" s="43"/>
      <c r="D1411" s="43"/>
      <c r="E1411" s="43"/>
      <c r="F1411" s="43"/>
      <c r="G1411" s="43"/>
      <c r="H1411" s="43"/>
      <c r="I1411" s="43"/>
      <c r="J1411" s="43"/>
    </row>
    <row r="1412" spans="1:11" x14ac:dyDescent="0.25">
      <c r="C1412" s="43"/>
      <c r="D1412" s="43"/>
      <c r="E1412" s="43"/>
      <c r="F1412" s="43"/>
      <c r="G1412" s="43"/>
      <c r="H1412" s="43"/>
      <c r="I1412" s="43"/>
      <c r="J1412" s="43"/>
    </row>
    <row r="1413" spans="1:11" x14ac:dyDescent="0.25">
      <c r="C1413" s="43"/>
      <c r="D1413" s="43"/>
      <c r="E1413" s="43"/>
      <c r="F1413" s="43"/>
      <c r="G1413" s="43"/>
      <c r="H1413" s="43"/>
      <c r="I1413" s="43"/>
      <c r="J1413" s="43"/>
    </row>
    <row r="1414" spans="1:11" x14ac:dyDescent="0.25">
      <c r="C1414" s="43"/>
      <c r="D1414" s="43"/>
      <c r="E1414" s="43"/>
      <c r="F1414" s="43"/>
      <c r="G1414" s="43"/>
      <c r="H1414" s="43"/>
      <c r="I1414" s="43"/>
      <c r="J1414" s="43"/>
    </row>
    <row r="1415" spans="1:11" x14ac:dyDescent="0.25">
      <c r="A1415" s="42"/>
      <c r="C1415" s="43"/>
      <c r="D1415" s="43"/>
      <c r="E1415" s="43"/>
      <c r="F1415" s="43"/>
      <c r="G1415" s="43"/>
      <c r="H1415" s="43"/>
      <c r="I1415" s="43"/>
      <c r="J1415" s="43"/>
      <c r="K1415" s="44"/>
    </row>
    <row r="1416" spans="1:11" x14ac:dyDescent="0.25">
      <c r="A1416" s="42"/>
      <c r="B1416" s="42"/>
      <c r="C1416" s="43"/>
      <c r="D1416" s="43"/>
      <c r="E1416" s="43"/>
      <c r="F1416" s="43"/>
      <c r="G1416" s="43"/>
      <c r="H1416" s="43"/>
      <c r="I1416" s="43"/>
      <c r="J1416" s="43"/>
      <c r="K1416" s="44"/>
    </row>
    <row r="1417" spans="1:11" x14ac:dyDescent="0.25">
      <c r="A1417" s="42"/>
      <c r="B1417" s="42"/>
      <c r="C1417" s="43"/>
      <c r="D1417" s="43"/>
      <c r="E1417" s="43"/>
      <c r="F1417" s="43"/>
      <c r="G1417" s="43"/>
      <c r="H1417" s="43"/>
      <c r="I1417" s="43"/>
      <c r="J1417" s="43"/>
      <c r="K1417" s="44"/>
    </row>
    <row r="1418" spans="1:11" x14ac:dyDescent="0.25">
      <c r="A1418" s="42"/>
      <c r="B1418" s="42"/>
      <c r="C1418" s="43"/>
      <c r="D1418" s="43"/>
      <c r="E1418" s="43"/>
      <c r="F1418" s="43"/>
      <c r="G1418" s="43"/>
      <c r="H1418" s="43"/>
      <c r="I1418" s="43"/>
      <c r="J1418" s="43"/>
      <c r="K1418" s="44"/>
    </row>
    <row r="1419" spans="1:11" x14ac:dyDescent="0.25">
      <c r="A1419" s="42"/>
      <c r="B1419" s="42"/>
      <c r="C1419" s="43"/>
      <c r="D1419" s="43"/>
      <c r="E1419" s="43"/>
      <c r="F1419" s="43"/>
      <c r="G1419" s="43"/>
      <c r="H1419" s="43"/>
      <c r="I1419" s="43"/>
      <c r="J1419" s="43"/>
      <c r="K1419" s="44"/>
    </row>
    <row r="1420" spans="1:11" x14ac:dyDescent="0.25">
      <c r="A1420" s="42"/>
      <c r="B1420" s="42"/>
      <c r="C1420" s="43"/>
      <c r="D1420" s="43"/>
      <c r="E1420" s="43"/>
      <c r="F1420" s="43"/>
      <c r="G1420" s="43"/>
      <c r="H1420" s="43"/>
      <c r="I1420" s="43"/>
      <c r="J1420" s="43"/>
      <c r="K1420" s="44"/>
    </row>
    <row r="1421" spans="1:11" x14ac:dyDescent="0.25">
      <c r="A1421" s="42"/>
      <c r="B1421" s="42"/>
      <c r="C1421" s="43"/>
      <c r="D1421" s="43"/>
      <c r="E1421" s="43"/>
      <c r="F1421" s="43"/>
      <c r="G1421" s="43"/>
      <c r="H1421" s="43"/>
      <c r="I1421" s="43"/>
      <c r="J1421" s="43"/>
      <c r="K1421" s="44"/>
    </row>
    <row r="1422" spans="1:11" x14ac:dyDescent="0.25">
      <c r="A1422" s="42"/>
      <c r="B1422" s="42"/>
      <c r="C1422" s="43"/>
      <c r="D1422" s="43"/>
      <c r="E1422" s="43"/>
      <c r="F1422" s="43"/>
      <c r="G1422" s="43"/>
      <c r="H1422" s="43"/>
      <c r="I1422" s="43"/>
      <c r="J1422" s="43"/>
      <c r="K1422" s="44"/>
    </row>
    <row r="1423" spans="1:11" x14ac:dyDescent="0.25">
      <c r="A1423" s="42"/>
      <c r="B1423" s="42"/>
      <c r="C1423" s="43"/>
      <c r="D1423" s="43"/>
      <c r="E1423" s="43"/>
      <c r="F1423" s="43"/>
      <c r="G1423" s="43"/>
      <c r="H1423" s="43"/>
      <c r="I1423" s="43"/>
      <c r="J1423" s="43"/>
      <c r="K1423" s="44"/>
    </row>
    <row r="1424" spans="1:11" x14ac:dyDescent="0.25">
      <c r="A1424" s="42"/>
      <c r="B1424" s="42"/>
      <c r="C1424" s="43"/>
      <c r="D1424" s="43"/>
      <c r="E1424" s="43"/>
      <c r="F1424" s="43"/>
      <c r="G1424" s="43"/>
      <c r="H1424" s="43"/>
      <c r="I1424" s="43"/>
      <c r="J1424" s="43"/>
      <c r="K1424" s="44"/>
    </row>
    <row r="1425" spans="1:11" x14ac:dyDescent="0.25">
      <c r="A1425" s="42"/>
      <c r="B1425" s="42"/>
      <c r="C1425" s="43"/>
      <c r="D1425" s="43"/>
      <c r="E1425" s="43"/>
      <c r="F1425" s="43"/>
      <c r="G1425" s="43"/>
      <c r="H1425" s="43"/>
      <c r="I1425" s="43"/>
      <c r="J1425" s="43"/>
      <c r="K1425" s="44"/>
    </row>
    <row r="1426" spans="1:11" x14ac:dyDescent="0.25">
      <c r="A1426" s="42"/>
      <c r="B1426" s="42"/>
      <c r="C1426" s="43"/>
      <c r="D1426" s="43"/>
      <c r="E1426" s="43"/>
      <c r="F1426" s="43"/>
      <c r="G1426" s="43"/>
      <c r="H1426" s="43"/>
      <c r="I1426" s="43"/>
      <c r="J1426" s="43"/>
      <c r="K1426" s="44"/>
    </row>
    <row r="1427" spans="1:11" x14ac:dyDescent="0.25">
      <c r="A1427" s="42"/>
      <c r="B1427" s="42"/>
      <c r="C1427" s="43"/>
      <c r="D1427" s="43"/>
      <c r="E1427" s="43"/>
      <c r="F1427" s="43"/>
      <c r="G1427" s="43"/>
      <c r="H1427" s="43"/>
      <c r="I1427" s="43"/>
      <c r="J1427" s="43"/>
      <c r="K1427" s="44"/>
    </row>
    <row r="1428" spans="1:11" x14ac:dyDescent="0.25">
      <c r="A1428" s="42"/>
      <c r="B1428" s="42"/>
      <c r="C1428" s="43"/>
      <c r="D1428" s="43"/>
      <c r="E1428" s="43"/>
      <c r="F1428" s="43"/>
      <c r="G1428" s="43"/>
      <c r="H1428" s="43"/>
      <c r="I1428" s="43"/>
      <c r="J1428" s="43"/>
      <c r="K1428" s="44"/>
    </row>
    <row r="1429" spans="1:11" x14ac:dyDescent="0.25">
      <c r="A1429" s="42"/>
      <c r="B1429" s="42"/>
      <c r="C1429" s="43"/>
      <c r="D1429" s="43"/>
      <c r="E1429" s="43"/>
      <c r="F1429" s="43"/>
      <c r="G1429" s="43"/>
      <c r="H1429" s="43"/>
      <c r="I1429" s="43"/>
      <c r="J1429" s="43"/>
      <c r="K1429" s="44"/>
    </row>
    <row r="1430" spans="1:11" x14ac:dyDescent="0.25">
      <c r="A1430" s="42"/>
      <c r="B1430" s="42"/>
      <c r="C1430" s="43"/>
      <c r="D1430" s="43"/>
      <c r="E1430" s="43"/>
      <c r="F1430" s="43"/>
      <c r="G1430" s="43"/>
      <c r="H1430" s="43"/>
      <c r="I1430" s="43"/>
      <c r="J1430" s="43"/>
      <c r="K1430" s="44"/>
    </row>
    <row r="1431" spans="1:11" x14ac:dyDescent="0.25">
      <c r="A1431" s="42"/>
      <c r="B1431" s="42"/>
      <c r="C1431" s="43"/>
      <c r="D1431" s="43"/>
      <c r="E1431" s="43"/>
      <c r="F1431" s="43"/>
      <c r="G1431" s="43"/>
      <c r="H1431" s="43"/>
      <c r="I1431" s="43"/>
      <c r="J1431" s="43"/>
      <c r="K1431" s="44"/>
    </row>
    <row r="1432" spans="1:11" x14ac:dyDescent="0.25">
      <c r="A1432" s="42"/>
      <c r="B1432" s="42"/>
      <c r="C1432" s="43"/>
      <c r="D1432" s="43"/>
      <c r="E1432" s="43"/>
      <c r="F1432" s="43"/>
      <c r="G1432" s="43"/>
      <c r="H1432" s="43"/>
      <c r="I1432" s="43"/>
      <c r="J1432" s="43"/>
      <c r="K1432" s="44"/>
    </row>
    <row r="1433" spans="1:11" x14ac:dyDescent="0.25">
      <c r="A1433" s="42"/>
      <c r="B1433" s="42"/>
      <c r="C1433" s="43"/>
      <c r="D1433" s="43"/>
      <c r="E1433" s="43"/>
      <c r="F1433" s="43"/>
      <c r="G1433" s="43"/>
      <c r="H1433" s="43"/>
      <c r="I1433" s="43"/>
      <c r="J1433" s="43"/>
      <c r="K1433" s="44"/>
    </row>
    <row r="1434" spans="1:11" x14ac:dyDescent="0.25">
      <c r="A1434" s="42"/>
      <c r="B1434" s="42"/>
      <c r="C1434" s="43"/>
      <c r="D1434" s="43"/>
      <c r="E1434" s="43"/>
      <c r="F1434" s="43"/>
      <c r="G1434" s="43"/>
      <c r="H1434" s="43"/>
      <c r="I1434" s="43"/>
      <c r="J1434" s="43"/>
      <c r="K1434" s="44"/>
    </row>
    <row r="1435" spans="1:11" x14ac:dyDescent="0.25">
      <c r="A1435" s="42"/>
      <c r="B1435" s="42"/>
      <c r="C1435" s="43"/>
      <c r="D1435" s="43"/>
      <c r="E1435" s="43"/>
      <c r="F1435" s="43"/>
      <c r="G1435" s="43"/>
      <c r="H1435" s="43"/>
      <c r="I1435" s="43"/>
      <c r="J1435" s="43"/>
      <c r="K1435" s="44"/>
    </row>
    <row r="1436" spans="1:11" x14ac:dyDescent="0.25">
      <c r="A1436" s="42"/>
      <c r="B1436" s="42"/>
      <c r="C1436" s="43"/>
      <c r="D1436" s="43"/>
      <c r="E1436" s="43"/>
      <c r="F1436" s="43"/>
      <c r="G1436" s="43"/>
      <c r="H1436" s="43"/>
      <c r="I1436" s="43"/>
      <c r="J1436" s="43"/>
      <c r="K1436" s="44"/>
    </row>
    <row r="1437" spans="1:11" x14ac:dyDescent="0.25">
      <c r="A1437" s="42"/>
      <c r="B1437" s="42"/>
      <c r="C1437" s="43"/>
      <c r="D1437" s="43"/>
      <c r="E1437" s="43"/>
      <c r="F1437" s="43"/>
      <c r="G1437" s="43"/>
      <c r="H1437" s="43"/>
      <c r="I1437" s="43"/>
      <c r="J1437" s="43"/>
      <c r="K1437" s="44"/>
    </row>
    <row r="1438" spans="1:11" x14ac:dyDescent="0.25">
      <c r="A1438" s="42"/>
      <c r="B1438" s="42"/>
      <c r="C1438" s="43"/>
      <c r="D1438" s="43"/>
      <c r="E1438" s="43"/>
      <c r="F1438" s="43"/>
      <c r="G1438" s="43"/>
      <c r="H1438" s="43"/>
      <c r="I1438" s="43"/>
      <c r="J1438" s="43"/>
      <c r="K1438" s="44"/>
    </row>
    <row r="1439" spans="1:11" x14ac:dyDescent="0.25">
      <c r="A1439" s="42"/>
      <c r="B1439" s="42"/>
      <c r="C1439" s="43"/>
      <c r="D1439" s="43"/>
      <c r="E1439" s="43"/>
      <c r="F1439" s="43"/>
      <c r="G1439" s="43"/>
      <c r="H1439" s="43"/>
      <c r="I1439" s="43"/>
      <c r="J1439" s="43"/>
      <c r="K1439" s="44"/>
    </row>
    <row r="1440" spans="1:11" x14ac:dyDescent="0.25">
      <c r="A1440" s="42"/>
      <c r="B1440" s="42"/>
      <c r="C1440" s="43"/>
      <c r="D1440" s="43"/>
      <c r="E1440" s="43"/>
      <c r="F1440" s="43"/>
      <c r="G1440" s="43"/>
      <c r="H1440" s="43"/>
      <c r="I1440" s="43"/>
      <c r="J1440" s="43"/>
      <c r="K1440" s="44"/>
    </row>
    <row r="1441" spans="1:11" x14ac:dyDescent="0.25">
      <c r="A1441" s="42"/>
      <c r="B1441" s="42"/>
      <c r="C1441" s="43"/>
      <c r="D1441" s="43"/>
      <c r="E1441" s="43"/>
      <c r="F1441" s="43"/>
      <c r="G1441" s="43"/>
      <c r="H1441" s="43"/>
      <c r="I1441" s="43"/>
      <c r="J1441" s="43"/>
      <c r="K1441" s="44"/>
    </row>
    <row r="1442" spans="1:11" x14ac:dyDescent="0.25">
      <c r="A1442" s="42"/>
      <c r="B1442" s="42"/>
      <c r="C1442" s="43"/>
      <c r="D1442" s="43"/>
      <c r="E1442" s="43"/>
      <c r="F1442" s="43"/>
      <c r="G1442" s="43"/>
      <c r="H1442" s="43"/>
      <c r="I1442" s="43"/>
      <c r="J1442" s="43"/>
      <c r="K1442" s="44"/>
    </row>
    <row r="1443" spans="1:11" x14ac:dyDescent="0.25">
      <c r="A1443" s="42"/>
      <c r="B1443" s="42"/>
      <c r="C1443" s="43"/>
      <c r="D1443" s="43"/>
      <c r="E1443" s="43"/>
      <c r="F1443" s="43"/>
      <c r="G1443" s="43"/>
      <c r="H1443" s="43"/>
      <c r="I1443" s="43"/>
      <c r="J1443" s="43"/>
      <c r="K1443" s="44"/>
    </row>
    <row r="1444" spans="1:11" x14ac:dyDescent="0.25">
      <c r="A1444" s="42"/>
      <c r="B1444" s="42"/>
      <c r="C1444" s="43"/>
      <c r="D1444" s="43"/>
      <c r="E1444" s="43"/>
      <c r="F1444" s="43"/>
      <c r="G1444" s="43"/>
      <c r="H1444" s="43"/>
      <c r="I1444" s="43"/>
      <c r="J1444" s="43"/>
      <c r="K1444" s="44"/>
    </row>
    <row r="1445" spans="1:11" x14ac:dyDescent="0.25">
      <c r="A1445" s="42"/>
      <c r="B1445" s="42"/>
      <c r="C1445" s="43"/>
      <c r="D1445" s="43"/>
      <c r="E1445" s="43"/>
      <c r="F1445" s="43"/>
      <c r="G1445" s="43"/>
      <c r="H1445" s="43"/>
      <c r="I1445" s="43"/>
      <c r="J1445" s="43"/>
      <c r="K1445" s="44"/>
    </row>
    <row r="1446" spans="1:11" x14ac:dyDescent="0.25">
      <c r="A1446" s="42"/>
      <c r="B1446" s="42"/>
      <c r="C1446" s="43"/>
      <c r="D1446" s="43"/>
      <c r="E1446" s="43"/>
      <c r="F1446" s="43"/>
      <c r="G1446" s="43"/>
      <c r="H1446" s="43"/>
      <c r="I1446" s="43"/>
      <c r="J1446" s="43"/>
      <c r="K1446" s="44"/>
    </row>
    <row r="1447" spans="1:11" x14ac:dyDescent="0.25">
      <c r="A1447" s="42"/>
      <c r="B1447" s="42"/>
      <c r="C1447" s="43"/>
      <c r="D1447" s="43"/>
      <c r="E1447" s="43"/>
      <c r="F1447" s="43"/>
      <c r="G1447" s="43"/>
      <c r="H1447" s="43"/>
      <c r="I1447" s="43"/>
      <c r="J1447" s="43"/>
      <c r="K1447" s="44"/>
    </row>
    <row r="1448" spans="1:11" x14ac:dyDescent="0.25">
      <c r="A1448" s="42"/>
      <c r="B1448" s="42"/>
      <c r="C1448" s="43"/>
      <c r="D1448" s="43"/>
      <c r="E1448" s="43"/>
      <c r="F1448" s="43"/>
      <c r="G1448" s="43"/>
      <c r="H1448" s="43"/>
      <c r="I1448" s="43"/>
      <c r="J1448" s="43"/>
      <c r="K1448" s="44"/>
    </row>
    <row r="1449" spans="1:11" x14ac:dyDescent="0.25">
      <c r="A1449" s="42"/>
      <c r="B1449" s="42"/>
      <c r="C1449" s="43"/>
      <c r="D1449" s="43"/>
      <c r="E1449" s="43"/>
      <c r="F1449" s="43"/>
      <c r="G1449" s="43"/>
      <c r="H1449" s="43"/>
      <c r="I1449" s="43"/>
      <c r="J1449" s="43"/>
      <c r="K1449" s="44"/>
    </row>
    <row r="1450" spans="1:11" x14ac:dyDescent="0.25">
      <c r="A1450" s="42"/>
      <c r="B1450" s="42"/>
      <c r="C1450" s="43"/>
      <c r="D1450" s="43"/>
      <c r="E1450" s="43"/>
      <c r="F1450" s="43"/>
      <c r="G1450" s="43"/>
      <c r="H1450" s="43"/>
      <c r="I1450" s="43"/>
      <c r="J1450" s="43"/>
      <c r="K1450" s="44"/>
    </row>
    <row r="1451" spans="1:11" x14ac:dyDescent="0.25">
      <c r="A1451" s="42"/>
      <c r="B1451" s="42"/>
      <c r="C1451" s="43"/>
      <c r="D1451" s="43"/>
      <c r="E1451" s="43"/>
      <c r="F1451" s="43"/>
      <c r="G1451" s="43"/>
      <c r="H1451" s="43"/>
      <c r="I1451" s="43"/>
      <c r="J1451" s="43"/>
      <c r="K1451" s="44"/>
    </row>
    <row r="1452" spans="1:11" x14ac:dyDescent="0.25">
      <c r="A1452" s="42"/>
      <c r="B1452" s="42"/>
      <c r="C1452" s="43"/>
      <c r="D1452" s="43"/>
      <c r="E1452" s="43"/>
      <c r="F1452" s="43"/>
      <c r="G1452" s="43"/>
      <c r="H1452" s="43"/>
      <c r="I1452" s="43"/>
      <c r="J1452" s="43"/>
      <c r="K1452" s="44"/>
    </row>
    <row r="1453" spans="1:11" x14ac:dyDescent="0.25">
      <c r="A1453" s="42"/>
      <c r="B1453" s="42"/>
      <c r="C1453" s="43"/>
      <c r="D1453" s="43"/>
      <c r="E1453" s="43"/>
      <c r="F1453" s="43"/>
      <c r="G1453" s="43"/>
      <c r="H1453" s="43"/>
      <c r="I1453" s="43"/>
      <c r="J1453" s="43"/>
      <c r="K1453" s="44"/>
    </row>
    <row r="1454" spans="1:11" x14ac:dyDescent="0.25">
      <c r="A1454" s="42"/>
      <c r="B1454" s="42"/>
      <c r="C1454" s="43"/>
      <c r="D1454" s="43"/>
      <c r="E1454" s="43"/>
      <c r="F1454" s="43"/>
      <c r="G1454" s="43"/>
      <c r="H1454" s="43"/>
      <c r="I1454" s="43"/>
      <c r="J1454" s="43"/>
      <c r="K1454" s="44"/>
    </row>
    <row r="1455" spans="1:11" x14ac:dyDescent="0.25">
      <c r="A1455" s="42"/>
      <c r="B1455" s="42"/>
      <c r="C1455" s="43"/>
      <c r="D1455" s="43"/>
      <c r="E1455" s="43"/>
      <c r="F1455" s="43"/>
      <c r="G1455" s="43"/>
      <c r="H1455" s="43"/>
      <c r="I1455" s="43"/>
      <c r="J1455" s="43"/>
      <c r="K1455" s="44"/>
    </row>
    <row r="1456" spans="1:11" x14ac:dyDescent="0.25">
      <c r="A1456" s="42"/>
      <c r="B1456" s="42"/>
      <c r="C1456" s="43"/>
      <c r="D1456" s="43"/>
      <c r="E1456" s="43"/>
      <c r="F1456" s="43"/>
      <c r="G1456" s="43"/>
      <c r="H1456" s="43"/>
      <c r="I1456" s="43"/>
      <c r="J1456" s="43"/>
      <c r="K1456" s="44"/>
    </row>
    <row r="1457" spans="1:11" x14ac:dyDescent="0.25">
      <c r="A1457" s="42"/>
      <c r="B1457" s="42"/>
      <c r="C1457" s="43"/>
      <c r="D1457" s="43"/>
      <c r="E1457" s="43"/>
      <c r="F1457" s="43"/>
      <c r="G1457" s="43"/>
      <c r="H1457" s="43"/>
      <c r="I1457" s="43"/>
      <c r="J1457" s="43"/>
      <c r="K1457" s="44"/>
    </row>
    <row r="1458" spans="1:11" x14ac:dyDescent="0.25">
      <c r="A1458" s="42"/>
      <c r="B1458" s="42"/>
      <c r="C1458" s="43"/>
      <c r="D1458" s="43"/>
      <c r="E1458" s="43"/>
      <c r="F1458" s="43"/>
      <c r="G1458" s="43"/>
      <c r="H1458" s="43"/>
      <c r="I1458" s="43"/>
      <c r="J1458" s="43"/>
      <c r="K1458" s="44"/>
    </row>
    <row r="1459" spans="1:11" x14ac:dyDescent="0.25">
      <c r="A1459" s="42"/>
      <c r="B1459" s="42"/>
      <c r="C1459" s="43"/>
      <c r="D1459" s="43"/>
      <c r="E1459" s="43"/>
      <c r="F1459" s="43"/>
      <c r="G1459" s="43"/>
      <c r="H1459" s="43"/>
      <c r="I1459" s="43"/>
      <c r="J1459" s="43"/>
      <c r="K1459" s="44"/>
    </row>
    <row r="1460" spans="1:11" x14ac:dyDescent="0.25">
      <c r="A1460" s="42"/>
      <c r="B1460" s="42"/>
      <c r="C1460" s="43"/>
      <c r="D1460" s="43"/>
      <c r="E1460" s="43"/>
      <c r="F1460" s="43"/>
      <c r="G1460" s="43"/>
      <c r="H1460" s="43"/>
      <c r="I1460" s="43"/>
      <c r="J1460" s="43"/>
      <c r="K1460" s="44"/>
    </row>
    <row r="1461" spans="1:11" x14ac:dyDescent="0.25">
      <c r="A1461" s="42"/>
      <c r="B1461" s="42"/>
      <c r="C1461" s="43"/>
      <c r="D1461" s="43"/>
      <c r="E1461" s="43"/>
      <c r="F1461" s="43"/>
      <c r="G1461" s="43"/>
      <c r="H1461" s="43"/>
      <c r="I1461" s="43"/>
      <c r="J1461" s="43"/>
      <c r="K1461" s="44"/>
    </row>
    <row r="1462" spans="1:11" x14ac:dyDescent="0.25">
      <c r="A1462" s="42"/>
      <c r="B1462" s="42"/>
      <c r="C1462" s="43"/>
      <c r="D1462" s="43"/>
      <c r="E1462" s="43"/>
      <c r="F1462" s="43"/>
      <c r="G1462" s="43"/>
      <c r="H1462" s="43"/>
      <c r="I1462" s="43"/>
      <c r="J1462" s="43"/>
      <c r="K1462" s="44"/>
    </row>
    <row r="1463" spans="1:11" x14ac:dyDescent="0.25">
      <c r="A1463" s="42"/>
      <c r="B1463" s="42"/>
      <c r="C1463" s="43"/>
      <c r="D1463" s="43"/>
      <c r="E1463" s="43"/>
      <c r="F1463" s="43"/>
      <c r="G1463" s="43"/>
      <c r="H1463" s="43"/>
      <c r="I1463" s="43"/>
      <c r="J1463" s="43"/>
      <c r="K1463" s="44"/>
    </row>
    <row r="1464" spans="1:11" x14ac:dyDescent="0.25">
      <c r="A1464" s="42"/>
      <c r="B1464" s="42"/>
      <c r="C1464" s="43"/>
      <c r="D1464" s="43"/>
      <c r="E1464" s="43"/>
      <c r="F1464" s="43"/>
      <c r="G1464" s="43"/>
      <c r="H1464" s="43"/>
      <c r="I1464" s="43"/>
      <c r="J1464" s="43"/>
      <c r="K1464" s="44"/>
    </row>
    <row r="1465" spans="1:11" x14ac:dyDescent="0.25">
      <c r="A1465" s="42"/>
      <c r="B1465" s="42"/>
      <c r="C1465" s="43"/>
      <c r="D1465" s="43"/>
      <c r="E1465" s="43"/>
      <c r="F1465" s="43"/>
      <c r="G1465" s="43"/>
      <c r="H1465" s="43"/>
      <c r="I1465" s="43"/>
      <c r="J1465" s="43"/>
      <c r="K1465" s="44"/>
    </row>
    <row r="1466" spans="1:11" x14ac:dyDescent="0.25">
      <c r="A1466" s="42"/>
      <c r="B1466" s="42"/>
      <c r="C1466" s="43"/>
      <c r="D1466" s="43"/>
      <c r="E1466" s="43"/>
      <c r="F1466" s="43"/>
      <c r="G1466" s="43"/>
      <c r="H1466" s="43"/>
      <c r="I1466" s="43"/>
      <c r="J1466" s="43"/>
      <c r="K1466" s="44"/>
    </row>
    <row r="1467" spans="1:11" x14ac:dyDescent="0.25">
      <c r="A1467" s="42"/>
      <c r="B1467" s="42"/>
      <c r="C1467" s="43"/>
      <c r="D1467" s="43"/>
      <c r="E1467" s="43"/>
      <c r="F1467" s="43"/>
      <c r="G1467" s="43"/>
      <c r="H1467" s="43"/>
      <c r="I1467" s="43"/>
      <c r="J1467" s="43"/>
      <c r="K1467" s="44"/>
    </row>
    <row r="1468" spans="1:11" x14ac:dyDescent="0.25">
      <c r="A1468" s="42"/>
      <c r="B1468" s="42"/>
      <c r="C1468" s="43"/>
      <c r="D1468" s="43"/>
      <c r="E1468" s="43"/>
      <c r="F1468" s="43"/>
      <c r="G1468" s="43"/>
      <c r="H1468" s="43"/>
      <c r="I1468" s="43"/>
      <c r="J1468" s="43"/>
      <c r="K1468" s="44"/>
    </row>
    <row r="1469" spans="1:11" x14ac:dyDescent="0.25">
      <c r="A1469" s="42"/>
      <c r="B1469" s="42"/>
      <c r="C1469" s="43"/>
      <c r="D1469" s="43"/>
      <c r="E1469" s="43"/>
      <c r="F1469" s="43"/>
      <c r="G1469" s="43"/>
      <c r="H1469" s="43"/>
      <c r="I1469" s="43"/>
      <c r="J1469" s="43"/>
      <c r="K1469" s="44"/>
    </row>
    <row r="1470" spans="1:11" x14ac:dyDescent="0.25">
      <c r="A1470" s="42"/>
      <c r="B1470" s="42"/>
      <c r="C1470" s="43"/>
      <c r="D1470" s="43"/>
      <c r="E1470" s="43"/>
      <c r="F1470" s="43"/>
      <c r="G1470" s="43"/>
      <c r="H1470" s="43"/>
      <c r="I1470" s="43"/>
      <c r="J1470" s="43"/>
      <c r="K1470" s="44"/>
    </row>
    <row r="1471" spans="1:11" x14ac:dyDescent="0.25">
      <c r="A1471" s="42"/>
      <c r="B1471" s="42"/>
      <c r="C1471" s="43"/>
      <c r="D1471" s="43"/>
      <c r="E1471" s="43"/>
      <c r="F1471" s="43"/>
      <c r="G1471" s="43"/>
      <c r="H1471" s="43"/>
      <c r="I1471" s="43"/>
      <c r="J1471" s="43"/>
      <c r="K1471" s="44"/>
    </row>
    <row r="1472" spans="1:11" x14ac:dyDescent="0.25">
      <c r="A1472" s="42"/>
      <c r="B1472" s="42"/>
      <c r="C1472" s="43"/>
      <c r="D1472" s="43"/>
      <c r="E1472" s="43"/>
      <c r="F1472" s="43"/>
      <c r="G1472" s="43"/>
      <c r="H1472" s="43"/>
      <c r="I1472" s="43"/>
      <c r="J1472" s="43"/>
      <c r="K1472" s="44"/>
    </row>
    <row r="1473" spans="1:11" x14ac:dyDescent="0.25">
      <c r="A1473" s="42"/>
      <c r="B1473" s="42"/>
      <c r="C1473" s="43"/>
      <c r="D1473" s="43"/>
      <c r="E1473" s="43"/>
      <c r="F1473" s="43"/>
      <c r="G1473" s="43"/>
      <c r="H1473" s="43"/>
      <c r="I1473" s="43"/>
      <c r="J1473" s="43"/>
      <c r="K1473" s="44"/>
    </row>
    <row r="1474" spans="1:11" x14ac:dyDescent="0.25">
      <c r="A1474" s="42"/>
      <c r="B1474" s="42"/>
      <c r="C1474" s="43"/>
      <c r="D1474" s="43"/>
      <c r="E1474" s="43"/>
      <c r="F1474" s="43"/>
      <c r="G1474" s="43"/>
      <c r="H1474" s="43"/>
      <c r="I1474" s="43"/>
      <c r="J1474" s="43"/>
      <c r="K1474" s="44"/>
    </row>
    <row r="1475" spans="1:11" x14ac:dyDescent="0.25">
      <c r="A1475" s="42"/>
      <c r="B1475" s="42"/>
      <c r="C1475" s="43"/>
      <c r="D1475" s="43"/>
      <c r="E1475" s="43"/>
      <c r="F1475" s="43"/>
      <c r="G1475" s="43"/>
      <c r="H1475" s="43"/>
      <c r="I1475" s="43"/>
      <c r="J1475" s="43"/>
      <c r="K1475" s="44"/>
    </row>
    <row r="1476" spans="1:11" x14ac:dyDescent="0.25">
      <c r="A1476" s="42"/>
      <c r="B1476" s="42"/>
      <c r="C1476" s="43"/>
      <c r="D1476" s="43"/>
      <c r="E1476" s="43"/>
      <c r="F1476" s="43"/>
      <c r="G1476" s="43"/>
      <c r="H1476" s="43"/>
      <c r="I1476" s="43"/>
      <c r="J1476" s="43"/>
      <c r="K1476" s="44"/>
    </row>
    <row r="1477" spans="1:11" x14ac:dyDescent="0.25">
      <c r="A1477" s="42"/>
      <c r="B1477" s="42"/>
      <c r="C1477" s="43"/>
      <c r="D1477" s="43"/>
      <c r="E1477" s="43"/>
      <c r="F1477" s="43"/>
      <c r="G1477" s="43"/>
      <c r="H1477" s="43"/>
      <c r="I1477" s="43"/>
      <c r="J1477" s="43"/>
      <c r="K1477" s="44"/>
    </row>
    <row r="1478" spans="1:11" x14ac:dyDescent="0.25">
      <c r="A1478" s="42"/>
      <c r="B1478" s="42"/>
      <c r="K1478" s="44"/>
    </row>
    <row r="1479" spans="1:11" x14ac:dyDescent="0.25">
      <c r="A1479" s="42"/>
      <c r="B1479" s="42"/>
      <c r="K1479" s="44"/>
    </row>
    <row r="1480" spans="1:11" x14ac:dyDescent="0.25">
      <c r="A1480" s="42"/>
      <c r="B1480" s="42"/>
      <c r="K1480" s="44"/>
    </row>
    <row r="1481" spans="1:11" x14ac:dyDescent="0.25">
      <c r="A1481" s="42"/>
      <c r="B1481" s="42"/>
      <c r="K1481" s="44"/>
    </row>
    <row r="1482" spans="1:11" x14ac:dyDescent="0.25">
      <c r="B1482" s="42"/>
    </row>
    <row r="1768" spans="257:264" x14ac:dyDescent="0.25">
      <c r="JB1768" s="51"/>
      <c r="JC1768" s="51"/>
      <c r="JD1768" s="51"/>
    </row>
    <row r="1769" spans="257:264" x14ac:dyDescent="0.25">
      <c r="JB1769" s="51"/>
      <c r="JC1769" s="51"/>
      <c r="JD1769" s="51"/>
    </row>
    <row r="1770" spans="257:264" x14ac:dyDescent="0.25">
      <c r="JB1770" s="51"/>
      <c r="JC1770" s="51"/>
      <c r="JD1770" s="51"/>
    </row>
    <row r="1771" spans="257:264" x14ac:dyDescent="0.25">
      <c r="JB1771" s="51"/>
      <c r="JC1771" s="51"/>
      <c r="JD1771" s="51"/>
    </row>
    <row r="1772" spans="257:264" x14ac:dyDescent="0.25">
      <c r="JB1772" s="51"/>
      <c r="JC1772" s="51"/>
      <c r="JD1772" s="51"/>
    </row>
    <row r="1773" spans="257:264" x14ac:dyDescent="0.25">
      <c r="JB1773" s="51"/>
      <c r="JC1773" s="51"/>
      <c r="JD1773" s="51"/>
    </row>
    <row r="1774" spans="257:264" x14ac:dyDescent="0.25">
      <c r="JB1774" s="51"/>
      <c r="JC1774" s="51"/>
      <c r="JD1774" s="51"/>
    </row>
    <row r="1775" spans="257:264" x14ac:dyDescent="0.25">
      <c r="IW1775" s="23"/>
      <c r="IX1775" s="23"/>
      <c r="JB1775" s="51"/>
      <c r="JC1775" s="51"/>
      <c r="JD1775" s="51"/>
    </row>
    <row r="1776" spans="257:264" x14ac:dyDescent="0.25">
      <c r="IW1776" s="23"/>
      <c r="IX1776" s="23"/>
      <c r="JB1776" s="51"/>
      <c r="JC1776" s="51"/>
      <c r="JD1776" s="51"/>
    </row>
    <row r="1777" spans="257:264" x14ac:dyDescent="0.25">
      <c r="IW1777" s="23"/>
      <c r="IX1777" s="23"/>
      <c r="JB1777" s="51"/>
      <c r="JC1777" s="51"/>
      <c r="JD1777" s="51"/>
    </row>
    <row r="1778" spans="257:264" x14ac:dyDescent="0.25">
      <c r="IW1778" s="23"/>
      <c r="IX1778" s="23"/>
      <c r="JB1778" s="51"/>
      <c r="JC1778" s="51"/>
      <c r="JD1778" s="51"/>
    </row>
    <row r="1779" spans="257:264" x14ac:dyDescent="0.25">
      <c r="IW1779" s="23"/>
      <c r="IX1779" s="23"/>
      <c r="JB1779" s="51"/>
      <c r="JC1779" s="51"/>
      <c r="JD1779" s="51"/>
    </row>
    <row r="1780" spans="257:264" x14ac:dyDescent="0.25">
      <c r="IW1780" s="23"/>
      <c r="IX1780" s="23"/>
      <c r="JB1780" s="51"/>
      <c r="JC1780" s="51"/>
      <c r="JD1780" s="51"/>
    </row>
    <row r="1781" spans="257:264" x14ac:dyDescent="0.25">
      <c r="IW1781" s="23"/>
      <c r="IX1781" s="23"/>
      <c r="JB1781" s="51"/>
      <c r="JC1781" s="51"/>
      <c r="JD1781" s="51"/>
    </row>
    <row r="1782" spans="257:264" x14ac:dyDescent="0.25">
      <c r="IW1782" s="23"/>
      <c r="IX1782" s="23"/>
      <c r="JB1782" s="51"/>
      <c r="JC1782" s="51"/>
      <c r="JD1782" s="51"/>
    </row>
    <row r="1783" spans="257:264" x14ac:dyDescent="0.25">
      <c r="IW1783" s="23"/>
      <c r="IX1783" s="23"/>
      <c r="JB1783" s="51"/>
      <c r="JC1783" s="51"/>
      <c r="JD1783" s="51"/>
    </row>
    <row r="1784" spans="257:264" x14ac:dyDescent="0.25">
      <c r="IW1784" s="23"/>
      <c r="IX1784" s="23"/>
      <c r="JB1784" s="51"/>
      <c r="JC1784" s="51"/>
      <c r="JD1784" s="51"/>
    </row>
    <row r="1785" spans="257:264" x14ac:dyDescent="0.25">
      <c r="IW1785" s="23"/>
      <c r="IX1785" s="23"/>
      <c r="JB1785" s="51"/>
      <c r="JC1785" s="51"/>
      <c r="JD1785" s="51"/>
    </row>
    <row r="1786" spans="257:264" x14ac:dyDescent="0.25">
      <c r="IW1786" s="23"/>
      <c r="IX1786" s="23"/>
      <c r="JB1786" s="51"/>
      <c r="JC1786" s="51"/>
      <c r="JD1786" s="51"/>
    </row>
    <row r="1787" spans="257:264" x14ac:dyDescent="0.25">
      <c r="IW1787" s="23"/>
      <c r="IX1787" s="23"/>
      <c r="JB1787" s="23"/>
      <c r="JC1787" s="23"/>
    </row>
    <row r="1788" spans="257:264" x14ac:dyDescent="0.25">
      <c r="IW1788" s="23"/>
      <c r="IX1788" s="23"/>
      <c r="JB1788" s="23"/>
      <c r="JC1788" s="23"/>
    </row>
    <row r="1789" spans="257:264" x14ac:dyDescent="0.25">
      <c r="IW1789" s="23"/>
      <c r="IX1789" s="23"/>
      <c r="JB1789" s="23"/>
      <c r="JC1789" s="23"/>
    </row>
    <row r="1790" spans="257:264" x14ac:dyDescent="0.25">
      <c r="IW1790" s="23"/>
      <c r="IX1790" s="23"/>
      <c r="JB1790" s="23"/>
      <c r="JC1790" s="23"/>
    </row>
    <row r="1791" spans="257:264" x14ac:dyDescent="0.25">
      <c r="IW1791" s="23"/>
      <c r="IX1791" s="23"/>
      <c r="JB1791" s="23"/>
      <c r="JC1791" s="23"/>
    </row>
    <row r="1792" spans="257:264" x14ac:dyDescent="0.25">
      <c r="IW1792" s="23"/>
      <c r="IX1792" s="23"/>
      <c r="JB1792" s="23"/>
      <c r="JC1792" s="23"/>
    </row>
    <row r="1793" spans="257:263" x14ac:dyDescent="0.25">
      <c r="IW1793" s="23"/>
      <c r="IX1793" s="23"/>
      <c r="JB1793" s="23"/>
      <c r="JC1793" s="23"/>
    </row>
    <row r="1794" spans="257:263" ht="15.75" x14ac:dyDescent="0.25">
      <c r="IW1794" s="23"/>
      <c r="IX1794" s="23"/>
      <c r="JA1794" s="71" t="s">
        <v>16</v>
      </c>
      <c r="JB1794" s="23"/>
      <c r="JC1794" s="23"/>
    </row>
    <row r="1795" spans="257:263" ht="15.75" x14ac:dyDescent="0.25">
      <c r="IW1795" s="23"/>
      <c r="IX1795" s="23"/>
      <c r="JA1795" s="72">
        <v>45291</v>
      </c>
      <c r="JB1795" s="23"/>
      <c r="JC1795" s="23"/>
    </row>
    <row r="1796" spans="257:263" x14ac:dyDescent="0.25">
      <c r="IW1796" s="23"/>
      <c r="IX1796" s="23"/>
      <c r="JA1796" s="73" t="s">
        <v>17</v>
      </c>
      <c r="JB1796" s="23"/>
      <c r="JC1796" s="23"/>
    </row>
    <row r="1797" spans="257:263" ht="15.75" x14ac:dyDescent="0.25">
      <c r="IW1797" s="23"/>
      <c r="IX1797" s="23"/>
      <c r="JA1797" s="72">
        <f ca="1">TODAY()</f>
        <v>45621</v>
      </c>
      <c r="JB1797" s="23"/>
      <c r="JC1797" s="23"/>
    </row>
    <row r="1798" spans="257:263" ht="15.75" x14ac:dyDescent="0.25">
      <c r="IW1798" s="23"/>
      <c r="IX1798" s="23"/>
      <c r="JA1798" s="74">
        <f ca="1">IF(JA1797&lt;JA1795,1,0)</f>
        <v>0</v>
      </c>
      <c r="JB1798" s="23"/>
      <c r="JC1798" s="23"/>
    </row>
    <row r="1799" spans="257:263" ht="15.75" x14ac:dyDescent="0.25">
      <c r="IW1799" s="23"/>
      <c r="IX1799" s="23"/>
      <c r="JA1799" s="74">
        <f ca="1">IF(JA1797=JA1795,1,0)</f>
        <v>0</v>
      </c>
      <c r="JB1799" s="23"/>
      <c r="JC1799" s="23"/>
    </row>
    <row r="1800" spans="257:263" ht="15.75" x14ac:dyDescent="0.25">
      <c r="IW1800" s="23"/>
      <c r="IX1800" s="23"/>
      <c r="JA1800" s="74">
        <f ca="1">JA1799+JA1798</f>
        <v>0</v>
      </c>
      <c r="JB1800" s="23"/>
      <c r="JC1800" s="23"/>
    </row>
    <row r="1801" spans="257:263" x14ac:dyDescent="0.25">
      <c r="IW1801" s="23"/>
      <c r="IX1801" s="23"/>
      <c r="JB1801" s="23"/>
      <c r="JC1801" s="23"/>
    </row>
    <row r="1802" spans="257:263" x14ac:dyDescent="0.25">
      <c r="IW1802" s="23"/>
      <c r="IX1802" s="23"/>
      <c r="JB1802" s="23"/>
      <c r="JC1802" s="23"/>
    </row>
    <row r="1803" spans="257:263" x14ac:dyDescent="0.25">
      <c r="IW1803" s="23"/>
      <c r="IX1803" s="23"/>
      <c r="JB1803" s="23"/>
      <c r="JC1803" s="23"/>
    </row>
    <row r="1804" spans="257:263" x14ac:dyDescent="0.25">
      <c r="IW1804" s="23"/>
      <c r="IX1804" s="23"/>
      <c r="JB1804" s="23"/>
      <c r="JC1804" s="23"/>
    </row>
    <row r="1805" spans="257:263" x14ac:dyDescent="0.25">
      <c r="IW1805" s="23"/>
      <c r="IX1805" s="23"/>
      <c r="JB1805" s="23"/>
      <c r="JC1805" s="23"/>
    </row>
    <row r="1806" spans="257:263" x14ac:dyDescent="0.25">
      <c r="JB1806" s="23"/>
      <c r="JC1806" s="23"/>
    </row>
    <row r="1807" spans="257:263" x14ac:dyDescent="0.25">
      <c r="JB1807" s="23"/>
    </row>
  </sheetData>
  <sheetProtection algorithmName="SHA-512" hashValue="3MpFjzpyavg31f/yWpc+98cVYcJ6JOh+wTa+mhIy7wH3b87XO4dhsg1q5LfTMSMATJ7uJt2b25wbepPdEjGahQ==" saltValue="1oAuwvRKucDc6rX/zCwDqg==" spinCount="100000" sheet="1" objects="1" scenarios="1" insertHyperlinks="0"/>
  <mergeCells count="12">
    <mergeCell ref="C2:J5"/>
    <mergeCell ref="B28:J28"/>
    <mergeCell ref="C29:E29"/>
    <mergeCell ref="C30:E30"/>
    <mergeCell ref="C31:E31"/>
    <mergeCell ref="C32:E32"/>
    <mergeCell ref="C33:E33"/>
    <mergeCell ref="F29:J29"/>
    <mergeCell ref="F30:J30"/>
    <mergeCell ref="F31:J31"/>
    <mergeCell ref="F32:J32"/>
    <mergeCell ref="F33:J33"/>
  </mergeCells>
  <phoneticPr fontId="21" type="noConversion"/>
  <hyperlinks>
    <hyperlink ref="C8" location="'01-ZT 15-22'!A1" display="'01-ZT 15-22'!A1" xr:uid="{14F1548C-25EC-48B9-99FA-E63E4B5AB08B}"/>
    <hyperlink ref="C9" location="'02-ZR-ZT 37-55'!A1" display="'02-ZR-ZT 37-55'!A1" xr:uid="{CAAAC1A7-F64B-49E0-A8F5-3EA35994DAFB}"/>
    <hyperlink ref="C10" location="'03-ZR-ZT 55-90'!A1" display="'03-ZR-ZT 55-90'!A1" xr:uid="{31FC4021-394C-4BC9-A7B1-C3B2337C7DEB}"/>
    <hyperlink ref="C11" location="'03-ZR-ZT 55-90'!A1" display="'03-ZR-ZT 55-90'!A1" xr:uid="{2BBC4295-3F16-40B5-A026-1EBF70F79F45}"/>
    <hyperlink ref="C12" location="'05-ZR-ZT 75-90VSD'!A1" display="'05-ZR-ZT 75-90VSD'!A1" xr:uid="{D740910D-E953-4713-8EA9-45631DDD3314}"/>
    <hyperlink ref="E8" location="'01-ZT 15-22'!A1" display="'01-ZT 15-22'!A1" xr:uid="{3FA7822F-718B-49E3-8802-2EF76439D009}"/>
    <hyperlink ref="G8" location="'01-ZT 15-22'!A1" display="'01-ZT 15-22'!A1" xr:uid="{82D7831D-2A93-4DBF-B176-4ECB77F93432}"/>
    <hyperlink ref="E9" location="'02-ZR-ZT 37-55'!A1" display="'02-ZR-ZT 37-55'!A1" xr:uid="{7FAB9483-98B9-4265-99E3-22F279FE32E9}"/>
    <hyperlink ref="G9" location="'02-ZR-ZT 37-55'!A1" display="'02-ZR-ZT 37-55'!A1" xr:uid="{A66B0CAB-B064-459B-AB00-9B089579116D}"/>
    <hyperlink ref="E10" location="'03-ZR-ZT 55-90'!A1" display="'03-ZR-ZT 55-90'!A1" xr:uid="{36F0F020-6E13-43C3-96C1-6F1C92EB0600}"/>
    <hyperlink ref="G10" location="'03-ZR-ZT 55-90'!A1" display="'03-ZR-ZT 55-90'!A1" xr:uid="{82BE2524-93D0-4117-9218-CA8363AA2063}"/>
    <hyperlink ref="E11" location="'04-ZR-ZT 55-90 Nacional'!A1" display="'04-ZR-ZT 55-90 Nacional'!A1" xr:uid="{CE03250A-F150-4EF1-9777-F63D7336E9FB}"/>
    <hyperlink ref="G11" location="'04-ZR-ZT 55-90 Nacional'!A1" display="'04-ZR-ZT 55-90 Nacional'!A1" xr:uid="{57C1A831-D3EF-403D-85F8-6FA38151B7C1}"/>
    <hyperlink ref="E12" location="'05-ZR-ZT 75-90VSD'!A1" display="'05-ZR-ZT 75-90VSD'!A1" xr:uid="{8026CE1D-E89A-46EC-87FE-C4C4A01A6676}"/>
    <hyperlink ref="G12" location="'05-ZR-ZT 75-90VSD'!A1" display="'05-ZR-ZT 75-90VSD'!A1" xr:uid="{4ADF5744-5AC2-469F-A73F-3019E4F23FB6}"/>
    <hyperlink ref="E14" location="'06-ZR 110-145 Antigo'!A1" display="'06-ZR 110-145 Antigo'!A1" xr:uid="{7818B967-8561-4C55-BA6E-C3549BFFAB8C}"/>
    <hyperlink ref="G14" location="'06-ZR 110-145 Antigo'!A1" display="'06-ZR 110-145 Antigo'!A1" xr:uid="{E545155D-0219-4581-9B3F-A0017D3D4611}"/>
    <hyperlink ref="E15" location="'07-ZR-ZT 110-145'!A1" display="'07-ZR-ZT 110-145'!A1" xr:uid="{39D3DA9D-942A-47B4-A407-207AB9545AE0}"/>
    <hyperlink ref="G15" location="'07-ZR-ZT 110-145'!A1" display="'07-ZR-ZT 110-145'!A1" xr:uid="{77BC1CE1-42DC-49AC-A554-2CC98A7F8B6C}"/>
    <hyperlink ref="E16" location="'08-ZR -ZT 160VSD'!A1" display="'08-ZR -ZT 160VSD'!A1" xr:uid="{D10BD839-116F-41C2-8238-C59D58F19439}"/>
    <hyperlink ref="G16" location="'08-ZR -ZT 160VSD'!A1" display="'08-ZR -ZT 160VSD'!A1" xr:uid="{298633EC-FC72-45C2-95F2-5A09DB6A06C7}"/>
    <hyperlink ref="E17" location="'09-ZT 160-275 Importado Antigo'!A1" display="'09-ZT 160-275 Importado Antigo'!A1" xr:uid="{CE996092-C38F-47D3-BB45-09E340AB6692}"/>
    <hyperlink ref="G17" location="'09-ZT 160-275 Importado Antigo'!A1" display="'09-ZT 160-275 Importado Antigo'!A1" xr:uid="{58BB644A-2F46-432D-9C22-DBC05081C4A8}"/>
    <hyperlink ref="E18" location="'10-ZR 160- 275 Antigo'!A1" display="'10-ZR 160- 275 Antigo'!A1" xr:uid="{F1DF856A-F749-4AEB-90B5-B0509F965BB4}"/>
    <hyperlink ref="G18" location="'10-ZR 160- 275 Antigo'!A1" display="'10-ZR 160- 275 Antigo'!A1" xr:uid="{FD108F92-C4AE-4367-B4A4-413245930B55}"/>
    <hyperlink ref="E20" location="'11-ZR-ZT 250-315 VSD'!A1" display="'11-ZR-ZT 250-315 VSD'!A1" xr:uid="{7AF08452-F2BF-48E2-9F51-71D174B11E0F}"/>
    <hyperlink ref="G20" location="'11-ZR-ZT 250-315 VSD'!A1" display="'11-ZR-ZT 250-315 VSD'!A1" xr:uid="{BD38E618-2A03-4402-A10D-4980ABEF4D51}"/>
    <hyperlink ref="E21" location="'12-ZR-ZT 160-275'!A1" display="'12-ZR-ZT 160-275'!A1" xr:uid="{FCC4C90F-C4A7-43DA-94BC-CEF81BE3EBCA}"/>
    <hyperlink ref="G21" location="'12-ZR-ZT 160-275'!A1" display="'12-ZR-ZT 160-275'!A1" xr:uid="{5ACEE243-4760-45E2-A261-AD95F45B05F9}"/>
    <hyperlink ref="G22" location="'13-ZR 300-425'!A1" display="'13-ZR 300-425'!A1" xr:uid="{0192A472-9450-4611-8FFC-2A1F5592865F}"/>
    <hyperlink ref="E24" location="'14-ZR 400-500VSD'!A1" display="'14-ZR 400-500VSD'!A1" xr:uid="{94501C03-5EF7-4B03-9BAC-1E99ABEADE6B}"/>
    <hyperlink ref="G24" location="'14-ZR 400-500VSD'!A1" display="'14-ZR 400-500VSD'!A1" xr:uid="{09AAD1FC-4C31-4FFE-ABAE-79F4ABF19E78}"/>
    <hyperlink ref="G25" location="'15-ZR 450-750'!A1" display="'15-ZR 450-750'!A1" xr:uid="{741820F8-B4E1-42F2-B04D-30358B8BEE91}"/>
    <hyperlink ref="E26" location="'16-ZR 700-900 VSD'!A1" display="'16-ZR 700-900 VSD'!A1" xr:uid="{E884A06F-5F64-4C87-BB21-48098BF97C8D}"/>
    <hyperlink ref="G26" location="'16-ZR 700-900 VSD'!A1" display="'16-ZR 700-900 VSD'!A1" xr:uid="{D02E4773-A35E-4CA3-80DA-D61E8363BBC7}"/>
    <hyperlink ref="C14" location="'06-ZR 110-145 Antigo'!A1" display="'06-ZR 110-145 Antigo'!A1" xr:uid="{860394FE-9210-4C6A-A5A5-F20EB67BE520}"/>
    <hyperlink ref="C15" location="'07-ZR-ZT 110-145'!A1" display="'07-ZR-ZT 110-145'!A1" xr:uid="{32C1AA1A-9333-4C5B-9144-8876E3E61CA0}"/>
    <hyperlink ref="C16" location="'08-ZR -ZT 160VSD'!A1" display="'08-ZR -ZT 160VSD'!A1" xr:uid="{CB8CE667-82BB-4783-904C-EB3583604C58}"/>
    <hyperlink ref="C17" location="'09-ZT 160-275 Importado Antigo'!A1" display="'09-ZT 160-275 Importado Antigo'!A1" xr:uid="{38CABF0F-C139-45E8-89C1-F087410DB526}"/>
    <hyperlink ref="C18" location="'10-ZR 160- 275 Antigo'!A1" display="'10-ZR 160- 275 Antigo'!A1" xr:uid="{D80B782D-34CD-495F-AF40-41E7A84D785F}"/>
    <hyperlink ref="C20" location="'11-ZR-ZT 250-315 VSD'!A1" display="'11-ZR-ZT 250-315 VSD'!A1" xr:uid="{AA0341E6-9B09-456D-A07D-6D47C236518F}"/>
    <hyperlink ref="C21" location="'12-ZR-ZT 160-275'!A1" display="'12-ZR-ZT 160-275'!A1" xr:uid="{D3B12E63-5B12-40EA-B704-83C7F07606E6}"/>
    <hyperlink ref="C22" location="'13-ZR 300-425'!A1" display="'13-ZR 300-425'!A1" xr:uid="{AE23ABEF-77C2-4FBB-9086-9780D868DD7B}"/>
    <hyperlink ref="C24" location="'14-ZR 400-500VSD'!A1" display="'14-ZR 400-500VSD'!A1" xr:uid="{5CC309AD-9438-49B8-9A60-DB1A5A5A9862}"/>
    <hyperlink ref="C25" location="'15-ZR 450-750'!A1" display="'15-ZR 450-750'!A1" xr:uid="{0DA1387B-124B-4FE1-9E65-A7983C6CBD7D}"/>
    <hyperlink ref="C26" location="'16-ZR 700-900 VSD'!A1" display="'16-ZR 700-900 VSD'!A1" xr:uid="{8557BD15-639F-4122-817D-3093CAC4E24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12"/>
  <dimension ref="A1:F69"/>
  <sheetViews>
    <sheetView showGridLines="0" showRowColHeaders="0" zoomScaleNormal="100" workbookViewId="0">
      <selection activeCell="M25" sqref="M25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5.140625" style="2" customWidth="1"/>
    <col min="6" max="6" width="3.140625" style="2" customWidth="1"/>
    <col min="7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  <c r="F2" s="5"/>
    </row>
    <row r="3" spans="1:6" ht="15" customHeight="1" thickTop="1" x14ac:dyDescent="0.2">
      <c r="B3" s="1"/>
      <c r="D3" s="3"/>
      <c r="E3" s="151" t="s">
        <v>21</v>
      </c>
    </row>
    <row r="4" spans="1:6" ht="15" customHeight="1" x14ac:dyDescent="0.2">
      <c r="B4" s="1"/>
      <c r="D4" s="3"/>
      <c r="E4" s="154"/>
    </row>
    <row r="5" spans="1:6" ht="15" customHeight="1" thickBot="1" x14ac:dyDescent="0.25">
      <c r="B5" s="1"/>
      <c r="D5" s="3"/>
      <c r="E5" s="155"/>
    </row>
    <row r="6" spans="1:6" ht="15" customHeight="1" thickTop="1" x14ac:dyDescent="0.2">
      <c r="B6" s="1"/>
      <c r="D6" s="3"/>
      <c r="E6" s="13"/>
    </row>
    <row r="7" spans="1:6" ht="15" customHeight="1" x14ac:dyDescent="0.2">
      <c r="B7" s="1"/>
      <c r="D7" s="3"/>
      <c r="E7" s="13"/>
    </row>
    <row r="8" spans="1:6" ht="15" customHeight="1" x14ac:dyDescent="0.2">
      <c r="B8" s="1"/>
      <c r="D8" s="3"/>
      <c r="E8" s="13"/>
    </row>
    <row r="9" spans="1:6" ht="24" customHeight="1" thickBot="1" x14ac:dyDescent="0.4">
      <c r="B9" s="6" t="s">
        <v>538</v>
      </c>
      <c r="D9" s="3"/>
      <c r="E9" s="13"/>
    </row>
    <row r="10" spans="1:6" s="18" customFormat="1" ht="18" customHeight="1" x14ac:dyDescent="0.25">
      <c r="B10" s="14"/>
      <c r="C10" s="15"/>
      <c r="D10" s="16"/>
      <c r="E10" s="17"/>
      <c r="F10" s="15"/>
    </row>
    <row r="11" spans="1:6" s="18" customFormat="1" ht="18" customHeight="1" x14ac:dyDescent="0.25">
      <c r="B11" s="14"/>
      <c r="C11" s="15"/>
      <c r="D11" s="16"/>
      <c r="E11" s="17"/>
      <c r="F11" s="15"/>
    </row>
    <row r="12" spans="1:6" x14ac:dyDescent="0.2">
      <c r="A12" s="2" t="s">
        <v>4</v>
      </c>
      <c r="B12" s="46" t="s">
        <v>531</v>
      </c>
      <c r="C12" s="4"/>
      <c r="D12" s="3"/>
      <c r="E12" s="3"/>
      <c r="F12" s="4"/>
    </row>
    <row r="13" spans="1:6" ht="27" customHeight="1" thickBot="1" x14ac:dyDescent="0.25">
      <c r="A13" s="2"/>
      <c r="B13" s="149" t="s">
        <v>0</v>
      </c>
      <c r="C13" s="150"/>
      <c r="D13" s="150"/>
      <c r="E13" s="150"/>
      <c r="F13" s="4"/>
    </row>
    <row r="14" spans="1:6" ht="15" customHeight="1" thickBot="1" x14ac:dyDescent="0.25">
      <c r="A14" s="5"/>
      <c r="B14" s="8" t="s">
        <v>1</v>
      </c>
      <c r="C14" s="9" t="s">
        <v>14</v>
      </c>
      <c r="D14" s="9" t="s">
        <v>2</v>
      </c>
      <c r="E14" s="10" t="s">
        <v>3</v>
      </c>
      <c r="F14" s="2" t="s">
        <v>4</v>
      </c>
    </row>
    <row r="15" spans="1:6" ht="15" customHeight="1" x14ac:dyDescent="0.2">
      <c r="A15" s="5"/>
      <c r="B15" s="39" t="s">
        <v>77</v>
      </c>
      <c r="C15" s="75" t="s">
        <v>340</v>
      </c>
      <c r="D15" s="110" t="s">
        <v>513</v>
      </c>
      <c r="E15" s="115">
        <v>16000</v>
      </c>
    </row>
    <row r="16" spans="1:6" ht="15" customHeight="1" x14ac:dyDescent="0.2">
      <c r="A16" s="5"/>
      <c r="B16" s="25" t="s">
        <v>151</v>
      </c>
      <c r="C16" s="76" t="s">
        <v>341</v>
      </c>
      <c r="D16" s="113" t="s">
        <v>514</v>
      </c>
      <c r="E16" s="114" t="s">
        <v>515</v>
      </c>
    </row>
    <row r="17" spans="1:6" ht="15" customHeight="1" x14ac:dyDescent="0.2">
      <c r="A17" s="5"/>
      <c r="B17" s="25" t="s">
        <v>78</v>
      </c>
      <c r="C17" s="76" t="s">
        <v>342</v>
      </c>
      <c r="D17" s="113" t="s">
        <v>516</v>
      </c>
      <c r="E17" s="114" t="s">
        <v>72</v>
      </c>
      <c r="F17" s="4"/>
    </row>
    <row r="18" spans="1:6" ht="15" customHeight="1" x14ac:dyDescent="0.2">
      <c r="A18" s="5"/>
      <c r="B18" s="25" t="s">
        <v>122</v>
      </c>
      <c r="C18" s="76" t="s">
        <v>343</v>
      </c>
      <c r="D18" s="113" t="s">
        <v>72</v>
      </c>
      <c r="E18" s="114" t="s">
        <v>72</v>
      </c>
      <c r="F18" s="4"/>
    </row>
    <row r="19" spans="1:6" ht="15" customHeight="1" x14ac:dyDescent="0.2">
      <c r="A19" s="5"/>
      <c r="B19" s="25" t="s">
        <v>123</v>
      </c>
      <c r="C19" s="76" t="s">
        <v>344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124</v>
      </c>
      <c r="C20" s="76" t="s">
        <v>345</v>
      </c>
      <c r="D20" s="113" t="s">
        <v>72</v>
      </c>
      <c r="E20" s="114" t="s">
        <v>72</v>
      </c>
      <c r="F20" s="4"/>
    </row>
    <row r="21" spans="1:6" ht="15" customHeight="1" x14ac:dyDescent="0.2">
      <c r="A21" s="5"/>
      <c r="B21" s="25" t="s">
        <v>125</v>
      </c>
      <c r="C21" s="76" t="s">
        <v>346</v>
      </c>
      <c r="D21" s="113" t="s">
        <v>72</v>
      </c>
      <c r="E21" s="114" t="s">
        <v>72</v>
      </c>
      <c r="F21" s="4"/>
    </row>
    <row r="22" spans="1:6" ht="15" customHeight="1" x14ac:dyDescent="0.2">
      <c r="A22" s="5"/>
      <c r="B22" s="25" t="s">
        <v>126</v>
      </c>
      <c r="C22" s="76" t="s">
        <v>347</v>
      </c>
      <c r="D22" s="113" t="s">
        <v>72</v>
      </c>
      <c r="E22" s="114" t="s">
        <v>72</v>
      </c>
    </row>
    <row r="23" spans="1:6" ht="15" customHeight="1" thickBot="1" x14ac:dyDescent="0.25">
      <c r="A23" s="5"/>
      <c r="B23" s="29" t="s">
        <v>72</v>
      </c>
      <c r="C23" s="78"/>
      <c r="D23" s="111" t="s">
        <v>72</v>
      </c>
      <c r="E23" s="116" t="s">
        <v>72</v>
      </c>
      <c r="F23" s="4"/>
    </row>
    <row r="24" spans="1:6" ht="15" customHeight="1" x14ac:dyDescent="0.2">
      <c r="A24" s="5"/>
      <c r="B24" s="11"/>
      <c r="C24" s="47"/>
      <c r="D24" s="3"/>
      <c r="E24" s="3"/>
      <c r="F24" s="4"/>
    </row>
    <row r="25" spans="1:6" ht="15" customHeight="1" thickBot="1" x14ac:dyDescent="0.25">
      <c r="A25" s="5"/>
      <c r="B25" s="149" t="s">
        <v>7</v>
      </c>
      <c r="C25" s="150"/>
      <c r="D25" s="150"/>
      <c r="E25" s="150"/>
      <c r="F25" s="4"/>
    </row>
    <row r="26" spans="1:6" ht="15" customHeight="1" thickBot="1" x14ac:dyDescent="0.25">
      <c r="A26" s="5"/>
      <c r="B26" s="8" t="s">
        <v>1</v>
      </c>
      <c r="C26" s="9" t="s">
        <v>14</v>
      </c>
      <c r="D26" s="9" t="s">
        <v>2</v>
      </c>
      <c r="E26" s="10" t="s">
        <v>3</v>
      </c>
      <c r="F26" s="4"/>
    </row>
    <row r="27" spans="1:6" ht="15" customHeight="1" x14ac:dyDescent="0.2">
      <c r="A27" s="5"/>
      <c r="B27" s="39" t="s">
        <v>121</v>
      </c>
      <c r="C27" s="75" t="s">
        <v>338</v>
      </c>
      <c r="D27" s="110" t="s">
        <v>72</v>
      </c>
      <c r="E27" s="115">
        <v>8000</v>
      </c>
      <c r="F27" s="4"/>
    </row>
    <row r="28" spans="1:6" ht="15" customHeight="1" x14ac:dyDescent="0.2">
      <c r="A28" s="5"/>
      <c r="B28" s="25" t="s">
        <v>28</v>
      </c>
      <c r="C28" s="76" t="s">
        <v>339</v>
      </c>
      <c r="D28" s="113" t="s">
        <v>72</v>
      </c>
      <c r="E28" s="114">
        <v>8000</v>
      </c>
      <c r="F28" s="4"/>
    </row>
    <row r="29" spans="1:6" ht="15" customHeight="1" x14ac:dyDescent="0.2">
      <c r="A29" s="5"/>
      <c r="B29" s="25" t="s">
        <v>76</v>
      </c>
      <c r="C29" s="76" t="s">
        <v>243</v>
      </c>
      <c r="D29" s="113" t="s">
        <v>72</v>
      </c>
      <c r="E29" s="114">
        <v>2000</v>
      </c>
      <c r="F29" s="4"/>
    </row>
    <row r="30" spans="1:6" ht="15" customHeight="1" x14ac:dyDescent="0.2">
      <c r="A30" s="5"/>
      <c r="B30" s="25" t="s">
        <v>127</v>
      </c>
      <c r="C30" s="76" t="s">
        <v>348</v>
      </c>
      <c r="D30" s="113" t="s">
        <v>72</v>
      </c>
      <c r="E30" s="114">
        <v>4000</v>
      </c>
      <c r="F30" s="4"/>
    </row>
    <row r="31" spans="1:6" ht="15" customHeight="1" x14ac:dyDescent="0.2">
      <c r="A31" s="5"/>
      <c r="B31" s="25" t="s">
        <v>128</v>
      </c>
      <c r="C31" s="76" t="s">
        <v>349</v>
      </c>
      <c r="D31" s="113" t="s">
        <v>72</v>
      </c>
      <c r="E31" s="114">
        <v>8000</v>
      </c>
      <c r="F31" s="4"/>
    </row>
    <row r="32" spans="1:6" ht="15" customHeight="1" x14ac:dyDescent="0.2">
      <c r="A32" s="5"/>
      <c r="B32" s="25" t="s">
        <v>129</v>
      </c>
      <c r="C32" s="76" t="s">
        <v>350</v>
      </c>
      <c r="D32" s="113" t="s">
        <v>72</v>
      </c>
      <c r="E32" s="114">
        <v>16000</v>
      </c>
      <c r="F32" s="4"/>
    </row>
    <row r="33" spans="1:6" ht="15" customHeight="1" x14ac:dyDescent="0.2">
      <c r="A33" s="5"/>
      <c r="B33" s="25" t="s">
        <v>90</v>
      </c>
      <c r="C33" s="76" t="s">
        <v>351</v>
      </c>
      <c r="D33" s="113" t="s">
        <v>72</v>
      </c>
      <c r="E33" s="114">
        <v>2000</v>
      </c>
      <c r="F33" s="4"/>
    </row>
    <row r="34" spans="1:6" ht="15" customHeight="1" x14ac:dyDescent="0.2">
      <c r="A34" s="5"/>
      <c r="B34" s="25" t="s">
        <v>130</v>
      </c>
      <c r="C34" s="76" t="s">
        <v>352</v>
      </c>
      <c r="D34" s="113" t="s">
        <v>72</v>
      </c>
      <c r="E34" s="114">
        <v>8000</v>
      </c>
      <c r="F34" s="4"/>
    </row>
    <row r="35" spans="1:6" ht="15" customHeight="1" x14ac:dyDescent="0.2">
      <c r="A35" s="5"/>
      <c r="B35" s="25" t="s">
        <v>143</v>
      </c>
      <c r="C35" s="76" t="s">
        <v>323</v>
      </c>
      <c r="D35" s="113" t="s">
        <v>72</v>
      </c>
      <c r="E35" s="114" t="s">
        <v>72</v>
      </c>
      <c r="F35" s="4"/>
    </row>
    <row r="36" spans="1:6" ht="15" customHeight="1" x14ac:dyDescent="0.2">
      <c r="A36" s="5"/>
      <c r="B36" s="25" t="s">
        <v>41</v>
      </c>
      <c r="C36" s="76" t="s">
        <v>353</v>
      </c>
      <c r="D36" s="113" t="s">
        <v>72</v>
      </c>
      <c r="E36" s="114" t="s">
        <v>72</v>
      </c>
      <c r="F36" s="4"/>
    </row>
    <row r="37" spans="1:6" ht="15" customHeight="1" x14ac:dyDescent="0.2">
      <c r="A37" s="5"/>
      <c r="B37" s="25" t="s">
        <v>131</v>
      </c>
      <c r="C37" s="76" t="s">
        <v>354</v>
      </c>
      <c r="D37" s="113" t="s">
        <v>72</v>
      </c>
      <c r="E37" s="114" t="s">
        <v>72</v>
      </c>
      <c r="F37" s="4"/>
    </row>
    <row r="38" spans="1:6" ht="15" customHeight="1" x14ac:dyDescent="0.2">
      <c r="A38" s="5"/>
      <c r="B38" s="25" t="s">
        <v>132</v>
      </c>
      <c r="C38" s="76" t="s">
        <v>355</v>
      </c>
      <c r="D38" s="113" t="s">
        <v>72</v>
      </c>
      <c r="E38" s="114" t="s">
        <v>72</v>
      </c>
      <c r="F38" s="4"/>
    </row>
    <row r="39" spans="1:6" ht="15" customHeight="1" x14ac:dyDescent="0.2">
      <c r="A39" s="5"/>
      <c r="B39" s="25" t="s">
        <v>133</v>
      </c>
      <c r="C39" s="76" t="s">
        <v>356</v>
      </c>
      <c r="D39" s="113" t="s">
        <v>72</v>
      </c>
      <c r="E39" s="114" t="s">
        <v>72</v>
      </c>
      <c r="F39" s="4"/>
    </row>
    <row r="40" spans="1:6" ht="15" customHeight="1" x14ac:dyDescent="0.2">
      <c r="A40" s="5"/>
      <c r="B40" s="25" t="s">
        <v>134</v>
      </c>
      <c r="C40" s="76" t="s">
        <v>357</v>
      </c>
      <c r="D40" s="113" t="s">
        <v>72</v>
      </c>
      <c r="E40" s="114" t="s">
        <v>72</v>
      </c>
      <c r="F40" s="4"/>
    </row>
    <row r="41" spans="1:6" ht="15" customHeight="1" x14ac:dyDescent="0.2">
      <c r="A41" s="5"/>
      <c r="B41" s="25" t="s">
        <v>135</v>
      </c>
      <c r="C41" s="76" t="s">
        <v>358</v>
      </c>
      <c r="D41" s="113" t="s">
        <v>72</v>
      </c>
      <c r="E41" s="114" t="s">
        <v>72</v>
      </c>
      <c r="F41" s="4"/>
    </row>
    <row r="42" spans="1:6" ht="15" customHeight="1" x14ac:dyDescent="0.2">
      <c r="A42" s="5"/>
      <c r="B42" s="25" t="s">
        <v>136</v>
      </c>
      <c r="C42" s="76" t="s">
        <v>359</v>
      </c>
      <c r="D42" s="113" t="s">
        <v>72</v>
      </c>
      <c r="E42" s="114" t="s">
        <v>72</v>
      </c>
      <c r="F42" s="4"/>
    </row>
    <row r="43" spans="1:6" ht="15" customHeight="1" x14ac:dyDescent="0.2">
      <c r="A43" s="5"/>
      <c r="B43" s="25" t="s">
        <v>100</v>
      </c>
      <c r="C43" s="76" t="s">
        <v>268</v>
      </c>
      <c r="D43" s="113" t="s">
        <v>72</v>
      </c>
      <c r="E43" s="114" t="s">
        <v>72</v>
      </c>
      <c r="F43" s="4"/>
    </row>
    <row r="44" spans="1:6" ht="15" customHeight="1" x14ac:dyDescent="0.2">
      <c r="A44" s="5"/>
      <c r="B44" s="25" t="s">
        <v>152</v>
      </c>
      <c r="C44" s="76" t="s">
        <v>360</v>
      </c>
      <c r="D44" s="113" t="s">
        <v>72</v>
      </c>
      <c r="E44" s="114" t="s">
        <v>72</v>
      </c>
      <c r="F44" s="4"/>
    </row>
    <row r="45" spans="1:6" ht="15" customHeight="1" x14ac:dyDescent="0.2">
      <c r="A45" s="5"/>
      <c r="B45" s="25" t="s">
        <v>153</v>
      </c>
      <c r="C45" s="76" t="s">
        <v>361</v>
      </c>
      <c r="D45" s="113" t="s">
        <v>72</v>
      </c>
      <c r="E45" s="114" t="s">
        <v>72</v>
      </c>
      <c r="F45" s="4"/>
    </row>
    <row r="46" spans="1:6" ht="15" customHeight="1" x14ac:dyDescent="0.2">
      <c r="A46" s="5"/>
      <c r="B46" s="25" t="s">
        <v>138</v>
      </c>
      <c r="C46" s="76" t="s">
        <v>362</v>
      </c>
      <c r="D46" s="113" t="s">
        <v>72</v>
      </c>
      <c r="E46" s="114" t="s">
        <v>72</v>
      </c>
      <c r="F46" s="4"/>
    </row>
    <row r="47" spans="1:6" ht="15" customHeight="1" x14ac:dyDescent="0.2">
      <c r="A47" s="5"/>
      <c r="B47" s="25" t="s">
        <v>139</v>
      </c>
      <c r="C47" s="76" t="s">
        <v>363</v>
      </c>
      <c r="D47" s="113" t="s">
        <v>72</v>
      </c>
      <c r="E47" s="114" t="s">
        <v>72</v>
      </c>
      <c r="F47" s="4"/>
    </row>
    <row r="48" spans="1:6" ht="15" customHeight="1" thickBot="1" x14ac:dyDescent="0.25">
      <c r="A48" s="5"/>
      <c r="B48" s="29" t="s">
        <v>72</v>
      </c>
      <c r="C48" s="77"/>
      <c r="D48" s="111" t="s">
        <v>72</v>
      </c>
      <c r="E48" s="116" t="s">
        <v>72</v>
      </c>
      <c r="F48" s="4"/>
    </row>
    <row r="49" spans="1:6" ht="15" customHeight="1" x14ac:dyDescent="0.2">
      <c r="A49" s="5"/>
      <c r="B49" s="12"/>
      <c r="C49" s="12"/>
      <c r="D49" s="3"/>
      <c r="E49" s="3"/>
      <c r="F49" s="4"/>
    </row>
    <row r="50" spans="1:6" ht="16.5" thickBot="1" x14ac:dyDescent="0.25">
      <c r="A50" s="5"/>
      <c r="B50" s="149" t="s">
        <v>9</v>
      </c>
      <c r="C50" s="150"/>
      <c r="D50" s="150"/>
      <c r="E50" s="150"/>
      <c r="F50" s="4"/>
    </row>
    <row r="51" spans="1:6" ht="28.5" customHeight="1" thickBot="1" x14ac:dyDescent="0.25">
      <c r="A51" s="5"/>
      <c r="B51" s="8" t="s">
        <v>1</v>
      </c>
      <c r="C51" s="9" t="s">
        <v>14</v>
      </c>
      <c r="D51" s="9" t="s">
        <v>2</v>
      </c>
      <c r="E51" s="10" t="s">
        <v>3</v>
      </c>
      <c r="F51" s="4"/>
    </row>
    <row r="52" spans="1:6" ht="15" customHeight="1" x14ac:dyDescent="0.2">
      <c r="A52" s="5"/>
      <c r="B52" s="39" t="s">
        <v>110</v>
      </c>
      <c r="C52" s="76" t="s">
        <v>364</v>
      </c>
      <c r="D52" s="110" t="s">
        <v>505</v>
      </c>
      <c r="E52" s="115" t="s">
        <v>72</v>
      </c>
      <c r="F52" s="4"/>
    </row>
    <row r="53" spans="1:6" ht="15" customHeight="1" x14ac:dyDescent="0.2">
      <c r="A53" s="5"/>
      <c r="B53" s="25" t="s">
        <v>54</v>
      </c>
      <c r="C53" s="76" t="s">
        <v>279</v>
      </c>
      <c r="D53" s="113" t="s">
        <v>72</v>
      </c>
      <c r="E53" s="114" t="s">
        <v>72</v>
      </c>
      <c r="F53" s="4"/>
    </row>
    <row r="54" spans="1:6" ht="15" customHeight="1" x14ac:dyDescent="0.2">
      <c r="A54" s="5"/>
      <c r="B54" s="25" t="s">
        <v>154</v>
      </c>
      <c r="C54" s="76" t="s">
        <v>365</v>
      </c>
      <c r="D54" s="113" t="s">
        <v>72</v>
      </c>
      <c r="E54" s="114" t="s">
        <v>72</v>
      </c>
      <c r="F54" s="4"/>
    </row>
    <row r="55" spans="1:6" ht="15" customHeight="1" x14ac:dyDescent="0.2">
      <c r="A55" s="5"/>
      <c r="B55" s="25" t="s">
        <v>112</v>
      </c>
      <c r="C55" s="76" t="s">
        <v>366</v>
      </c>
      <c r="D55" s="113" t="s">
        <v>72</v>
      </c>
      <c r="E55" s="114" t="s">
        <v>72</v>
      </c>
      <c r="F55" s="4"/>
    </row>
    <row r="56" spans="1:6" ht="15" customHeight="1" x14ac:dyDescent="0.2">
      <c r="A56" s="5"/>
      <c r="B56" s="25" t="s">
        <v>113</v>
      </c>
      <c r="C56" s="76" t="s">
        <v>367</v>
      </c>
      <c r="D56" s="113" t="s">
        <v>72</v>
      </c>
      <c r="E56" s="114" t="s">
        <v>72</v>
      </c>
      <c r="F56" s="4"/>
    </row>
    <row r="57" spans="1:6" ht="15" customHeight="1" x14ac:dyDescent="0.2">
      <c r="A57" s="5"/>
      <c r="B57" s="25" t="s">
        <v>155</v>
      </c>
      <c r="C57" s="76" t="s">
        <v>368</v>
      </c>
      <c r="D57" s="113" t="s">
        <v>72</v>
      </c>
      <c r="E57" s="114" t="s">
        <v>72</v>
      </c>
      <c r="F57" s="4"/>
    </row>
    <row r="58" spans="1:6" ht="15" customHeight="1" x14ac:dyDescent="0.2">
      <c r="A58" s="5"/>
      <c r="B58" s="25" t="s">
        <v>156</v>
      </c>
      <c r="C58" s="76" t="s">
        <v>369</v>
      </c>
      <c r="D58" s="113" t="s">
        <v>72</v>
      </c>
      <c r="E58" s="114" t="s">
        <v>72</v>
      </c>
      <c r="F58" s="4"/>
    </row>
    <row r="59" spans="1:6" ht="15" customHeight="1" x14ac:dyDescent="0.2">
      <c r="A59" s="5"/>
      <c r="B59" s="25" t="s">
        <v>157</v>
      </c>
      <c r="C59" s="76" t="s">
        <v>370</v>
      </c>
      <c r="D59" s="113" t="s">
        <v>72</v>
      </c>
      <c r="E59" s="114" t="s">
        <v>72</v>
      </c>
      <c r="F59" s="4"/>
    </row>
    <row r="60" spans="1:6" ht="15" customHeight="1" x14ac:dyDescent="0.2">
      <c r="A60" s="5"/>
      <c r="B60" s="25" t="s">
        <v>158</v>
      </c>
      <c r="C60" s="76" t="s">
        <v>371</v>
      </c>
      <c r="D60" s="113" t="s">
        <v>72</v>
      </c>
      <c r="E60" s="114" t="s">
        <v>72</v>
      </c>
      <c r="F60" s="4"/>
    </row>
    <row r="61" spans="1:6" ht="15" customHeight="1" x14ac:dyDescent="0.2">
      <c r="A61" s="5"/>
      <c r="B61" s="25" t="s">
        <v>159</v>
      </c>
      <c r="C61" s="76" t="s">
        <v>372</v>
      </c>
      <c r="D61" s="113" t="s">
        <v>72</v>
      </c>
      <c r="E61" s="114" t="s">
        <v>72</v>
      </c>
      <c r="F61" s="4"/>
    </row>
    <row r="62" spans="1:6" ht="15" customHeight="1" x14ac:dyDescent="0.2">
      <c r="A62" s="5"/>
      <c r="B62" s="25" t="s">
        <v>160</v>
      </c>
      <c r="C62" s="76" t="s">
        <v>373</v>
      </c>
      <c r="D62" s="113" t="s">
        <v>72</v>
      </c>
      <c r="E62" s="114" t="s">
        <v>72</v>
      </c>
      <c r="F62" s="4"/>
    </row>
    <row r="63" spans="1:6" ht="15" customHeight="1" x14ac:dyDescent="0.2">
      <c r="A63" s="5"/>
      <c r="B63" s="25" t="s">
        <v>161</v>
      </c>
      <c r="C63" s="76" t="s">
        <v>374</v>
      </c>
      <c r="D63" s="113" t="s">
        <v>72</v>
      </c>
      <c r="E63" s="114" t="s">
        <v>72</v>
      </c>
      <c r="F63" s="4"/>
    </row>
    <row r="64" spans="1:6" ht="15" customHeight="1" x14ac:dyDescent="0.2">
      <c r="A64" s="5"/>
      <c r="B64" s="25" t="s">
        <v>161</v>
      </c>
      <c r="C64" s="76" t="s">
        <v>374</v>
      </c>
      <c r="D64" s="113" t="s">
        <v>72</v>
      </c>
      <c r="E64" s="114" t="s">
        <v>72</v>
      </c>
      <c r="F64" s="4"/>
    </row>
    <row r="65" spans="1:6" ht="15" customHeight="1" x14ac:dyDescent="0.2">
      <c r="A65" s="5"/>
      <c r="B65" s="25" t="s">
        <v>117</v>
      </c>
      <c r="C65" s="76" t="s">
        <v>30</v>
      </c>
      <c r="D65" s="113" t="s">
        <v>72</v>
      </c>
      <c r="E65" s="114" t="s">
        <v>72</v>
      </c>
      <c r="F65" s="4"/>
    </row>
    <row r="66" spans="1:6" ht="15" customHeight="1" x14ac:dyDescent="0.2">
      <c r="A66" s="5"/>
      <c r="B66" s="25" t="s">
        <v>118</v>
      </c>
      <c r="C66" s="76" t="s">
        <v>15</v>
      </c>
      <c r="D66" s="113" t="s">
        <v>72</v>
      </c>
      <c r="E66" s="114" t="s">
        <v>72</v>
      </c>
      <c r="F66" s="4"/>
    </row>
    <row r="67" spans="1:6" ht="15" customHeight="1" thickBot="1" x14ac:dyDescent="0.25">
      <c r="A67" s="5"/>
      <c r="B67" s="29" t="s">
        <v>72</v>
      </c>
      <c r="C67" s="112"/>
      <c r="D67" s="111" t="s">
        <v>72</v>
      </c>
      <c r="E67" s="116" t="s">
        <v>72</v>
      </c>
      <c r="F67" s="4"/>
    </row>
    <row r="68" spans="1:6" x14ac:dyDescent="0.2">
      <c r="A68" s="2"/>
      <c r="C68" s="4"/>
      <c r="E68" s="4"/>
      <c r="F68" s="4"/>
    </row>
    <row r="69" spans="1:6" x14ac:dyDescent="0.2">
      <c r="A69" s="2"/>
      <c r="C69" s="4"/>
      <c r="E69" s="4"/>
      <c r="F69" s="4"/>
    </row>
  </sheetData>
  <sheetProtection algorithmName="SHA-512" hashValue="YF/oJ0GM/6ACN92//0kQ5aPh3J3qEo3ZyTA9n1IwKNVhcBBfLoEmioX2qwjABrgM6Z08UbKQo+R4cDY0NDWBjQ==" saltValue="M1up7SrHYHk9qmfhKq690A==" spinCount="100000" sheet="1" objects="1" scenarios="1"/>
  <mergeCells count="4">
    <mergeCell ref="E3:E5"/>
    <mergeCell ref="B13:E13"/>
    <mergeCell ref="B25:E25"/>
    <mergeCell ref="B50:E50"/>
  </mergeCells>
  <printOptions horizontalCentered="1"/>
  <pageMargins left="0" right="0" top="1.5748031496062993" bottom="0.19685039370078741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13"/>
  <dimension ref="A1:F69"/>
  <sheetViews>
    <sheetView showGridLines="0" showRowColHeaders="0" zoomScaleNormal="100" workbookViewId="0">
      <selection activeCell="O13" sqref="O13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2.7109375" style="2" customWidth="1"/>
    <col min="6" max="6" width="2.7109375" style="4" customWidth="1"/>
    <col min="7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</row>
    <row r="3" spans="1:6" ht="15" customHeight="1" thickTop="1" x14ac:dyDescent="0.2">
      <c r="B3" s="1"/>
      <c r="D3" s="3"/>
      <c r="E3" s="151">
        <v>10</v>
      </c>
    </row>
    <row r="4" spans="1:6" ht="15" customHeight="1" x14ac:dyDescent="0.2">
      <c r="B4" s="1"/>
      <c r="D4" s="3"/>
      <c r="E4" s="154"/>
    </row>
    <row r="5" spans="1:6" ht="15" customHeight="1" thickBot="1" x14ac:dyDescent="0.25">
      <c r="B5" s="1"/>
      <c r="D5" s="3"/>
      <c r="E5" s="155"/>
    </row>
    <row r="6" spans="1:6" ht="15" customHeight="1" thickTop="1" x14ac:dyDescent="0.2">
      <c r="B6" s="1"/>
      <c r="D6" s="3"/>
      <c r="E6" s="13"/>
    </row>
    <row r="7" spans="1:6" ht="15" customHeight="1" x14ac:dyDescent="0.2">
      <c r="B7" s="1"/>
      <c r="D7" s="3"/>
      <c r="E7" s="13"/>
    </row>
    <row r="8" spans="1:6" ht="15" customHeight="1" x14ac:dyDescent="0.2">
      <c r="B8" s="1"/>
      <c r="D8" s="3"/>
      <c r="E8" s="13"/>
    </row>
    <row r="9" spans="1:6" ht="24" thickBot="1" x14ac:dyDescent="0.4">
      <c r="B9" s="99" t="s">
        <v>539</v>
      </c>
      <c r="D9" s="3"/>
      <c r="E9" s="13"/>
    </row>
    <row r="10" spans="1:6" s="18" customFormat="1" ht="17.25" customHeight="1" x14ac:dyDescent="0.25">
      <c r="B10" s="14"/>
      <c r="C10" s="15"/>
      <c r="D10" s="16"/>
      <c r="E10" s="17"/>
    </row>
    <row r="11" spans="1:6" s="18" customFormat="1" ht="17.25" customHeight="1" x14ac:dyDescent="0.25">
      <c r="B11" s="14"/>
      <c r="C11" s="15"/>
      <c r="D11" s="16"/>
      <c r="E11" s="17"/>
    </row>
    <row r="12" spans="1:6" s="18" customFormat="1" ht="17.25" customHeight="1" x14ac:dyDescent="0.25">
      <c r="B12" s="14"/>
      <c r="C12" s="15"/>
      <c r="D12" s="16"/>
      <c r="E12" s="17"/>
    </row>
    <row r="13" spans="1:6" x14ac:dyDescent="0.2">
      <c r="A13" s="2" t="s">
        <v>4</v>
      </c>
      <c r="B13" s="46" t="s">
        <v>531</v>
      </c>
      <c r="C13" s="4"/>
      <c r="D13" s="3"/>
      <c r="E13" s="3"/>
    </row>
    <row r="14" spans="1:6" ht="27" customHeight="1" thickBot="1" x14ac:dyDescent="0.25">
      <c r="A14" s="2"/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77</v>
      </c>
      <c r="C16" s="75" t="s">
        <v>340</v>
      </c>
      <c r="D16" s="110" t="s">
        <v>513</v>
      </c>
      <c r="E16" s="115">
        <v>16000</v>
      </c>
      <c r="F16" s="2"/>
    </row>
    <row r="17" spans="1:6" ht="15" customHeight="1" x14ac:dyDescent="0.2">
      <c r="A17" s="5"/>
      <c r="B17" s="25" t="s">
        <v>78</v>
      </c>
      <c r="C17" s="76" t="s">
        <v>342</v>
      </c>
      <c r="D17" s="113" t="s">
        <v>516</v>
      </c>
      <c r="E17" s="114" t="s">
        <v>72</v>
      </c>
      <c r="F17" s="2"/>
    </row>
    <row r="18" spans="1:6" ht="15" customHeight="1" x14ac:dyDescent="0.2">
      <c r="A18" s="5"/>
      <c r="B18" s="25" t="s">
        <v>122</v>
      </c>
      <c r="C18" s="76" t="s">
        <v>343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123</v>
      </c>
      <c r="C19" s="76" t="s">
        <v>344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124</v>
      </c>
      <c r="C20" s="76" t="s">
        <v>345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125</v>
      </c>
      <c r="C21" s="76" t="s">
        <v>346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126</v>
      </c>
      <c r="C22" s="76" t="s">
        <v>347</v>
      </c>
      <c r="D22" s="113" t="s">
        <v>72</v>
      </c>
      <c r="E22" s="114" t="s">
        <v>72</v>
      </c>
    </row>
    <row r="23" spans="1:6" ht="15" customHeight="1" thickBot="1" x14ac:dyDescent="0.25">
      <c r="A23" s="5"/>
      <c r="B23" s="29" t="s">
        <v>72</v>
      </c>
      <c r="C23" s="78"/>
      <c r="D23" s="111" t="s">
        <v>72</v>
      </c>
      <c r="E23" s="116" t="s">
        <v>72</v>
      </c>
    </row>
    <row r="24" spans="1:6" ht="15" customHeight="1" x14ac:dyDescent="0.2">
      <c r="A24" s="5"/>
      <c r="B24" s="11"/>
      <c r="C24" s="47"/>
      <c r="D24" s="3"/>
      <c r="E24" s="3"/>
    </row>
    <row r="25" spans="1:6" ht="15" customHeight="1" thickBot="1" x14ac:dyDescent="0.25">
      <c r="A25" s="5"/>
      <c r="B25" s="149" t="s">
        <v>7</v>
      </c>
      <c r="C25" s="150"/>
      <c r="D25" s="150"/>
      <c r="E25" s="150"/>
    </row>
    <row r="26" spans="1:6" ht="15" customHeight="1" thickBot="1" x14ac:dyDescent="0.25">
      <c r="A26" s="5"/>
      <c r="B26" s="8" t="s">
        <v>1</v>
      </c>
      <c r="C26" s="9" t="s">
        <v>14</v>
      </c>
      <c r="D26" s="9" t="s">
        <v>2</v>
      </c>
      <c r="E26" s="10" t="s">
        <v>3</v>
      </c>
    </row>
    <row r="27" spans="1:6" ht="15" customHeight="1" x14ac:dyDescent="0.2">
      <c r="A27" s="5"/>
      <c r="B27" s="39" t="s">
        <v>121</v>
      </c>
      <c r="C27" s="75" t="s">
        <v>338</v>
      </c>
      <c r="D27" s="110" t="s">
        <v>72</v>
      </c>
      <c r="E27" s="115">
        <v>8000</v>
      </c>
    </row>
    <row r="28" spans="1:6" ht="15" customHeight="1" x14ac:dyDescent="0.2">
      <c r="A28" s="5"/>
      <c r="B28" s="25" t="s">
        <v>28</v>
      </c>
      <c r="C28" s="76" t="s">
        <v>339</v>
      </c>
      <c r="D28" s="113" t="s">
        <v>72</v>
      </c>
      <c r="E28" s="114">
        <v>8000</v>
      </c>
    </row>
    <row r="29" spans="1:6" ht="15" customHeight="1" x14ac:dyDescent="0.2">
      <c r="A29" s="5"/>
      <c r="B29" s="25" t="s">
        <v>76</v>
      </c>
      <c r="C29" s="76" t="s">
        <v>243</v>
      </c>
      <c r="D29" s="113" t="s">
        <v>72</v>
      </c>
      <c r="E29" s="114">
        <v>2000</v>
      </c>
    </row>
    <row r="30" spans="1:6" ht="15" customHeight="1" x14ac:dyDescent="0.2">
      <c r="A30" s="5"/>
      <c r="B30" s="25" t="s">
        <v>127</v>
      </c>
      <c r="C30" s="76" t="s">
        <v>375</v>
      </c>
      <c r="D30" s="113" t="s">
        <v>72</v>
      </c>
      <c r="E30" s="114">
        <v>4000</v>
      </c>
    </row>
    <row r="31" spans="1:6" ht="15" customHeight="1" x14ac:dyDescent="0.2">
      <c r="A31" s="5"/>
      <c r="B31" s="25" t="s">
        <v>128</v>
      </c>
      <c r="C31" s="76" t="s">
        <v>376</v>
      </c>
      <c r="D31" s="113" t="s">
        <v>72</v>
      </c>
      <c r="E31" s="114">
        <v>8000</v>
      </c>
    </row>
    <row r="32" spans="1:6" ht="15" customHeight="1" x14ac:dyDescent="0.2">
      <c r="A32" s="5"/>
      <c r="B32" s="25" t="s">
        <v>129</v>
      </c>
      <c r="C32" s="76" t="s">
        <v>377</v>
      </c>
      <c r="D32" s="113" t="s">
        <v>72</v>
      </c>
      <c r="E32" s="114">
        <v>16000</v>
      </c>
    </row>
    <row r="33" spans="1:5" ht="15" customHeight="1" x14ac:dyDescent="0.2">
      <c r="A33" s="5"/>
      <c r="B33" s="25" t="s">
        <v>90</v>
      </c>
      <c r="C33" s="76" t="s">
        <v>351</v>
      </c>
      <c r="D33" s="113" t="s">
        <v>72</v>
      </c>
      <c r="E33" s="114">
        <v>2000</v>
      </c>
    </row>
    <row r="34" spans="1:5" ht="15" customHeight="1" x14ac:dyDescent="0.2">
      <c r="A34" s="5"/>
      <c r="B34" s="25" t="s">
        <v>130</v>
      </c>
      <c r="C34" s="76" t="s">
        <v>352</v>
      </c>
      <c r="D34" s="113" t="s">
        <v>72</v>
      </c>
      <c r="E34" s="114">
        <v>8000</v>
      </c>
    </row>
    <row r="35" spans="1:5" ht="15" customHeight="1" x14ac:dyDescent="0.2">
      <c r="A35" s="5"/>
      <c r="B35" s="25" t="s">
        <v>143</v>
      </c>
      <c r="C35" s="76" t="s">
        <v>323</v>
      </c>
      <c r="D35" s="113" t="s">
        <v>72</v>
      </c>
      <c r="E35" s="114" t="s">
        <v>72</v>
      </c>
    </row>
    <row r="36" spans="1:5" ht="15" customHeight="1" x14ac:dyDescent="0.2">
      <c r="A36" s="5"/>
      <c r="B36" s="25" t="s">
        <v>41</v>
      </c>
      <c r="C36" s="76" t="s">
        <v>353</v>
      </c>
      <c r="D36" s="113" t="s">
        <v>72</v>
      </c>
      <c r="E36" s="114" t="s">
        <v>72</v>
      </c>
    </row>
    <row r="37" spans="1:5" ht="15" customHeight="1" x14ac:dyDescent="0.2">
      <c r="A37" s="5"/>
      <c r="B37" s="25" t="s">
        <v>131</v>
      </c>
      <c r="C37" s="76" t="s">
        <v>378</v>
      </c>
      <c r="D37" s="113" t="s">
        <v>72</v>
      </c>
      <c r="E37" s="114" t="s">
        <v>72</v>
      </c>
    </row>
    <row r="38" spans="1:5" ht="15" customHeight="1" x14ac:dyDescent="0.2">
      <c r="A38" s="5"/>
      <c r="B38" s="25" t="s">
        <v>132</v>
      </c>
      <c r="C38" s="76" t="s">
        <v>379</v>
      </c>
      <c r="D38" s="113" t="s">
        <v>72</v>
      </c>
      <c r="E38" s="114" t="s">
        <v>72</v>
      </c>
    </row>
    <row r="39" spans="1:5" ht="15" customHeight="1" x14ac:dyDescent="0.2">
      <c r="A39" s="5"/>
      <c r="B39" s="25" t="s">
        <v>133</v>
      </c>
      <c r="C39" s="76" t="s">
        <v>356</v>
      </c>
      <c r="D39" s="113" t="s">
        <v>72</v>
      </c>
      <c r="E39" s="114" t="s">
        <v>72</v>
      </c>
    </row>
    <row r="40" spans="1:5" ht="15" customHeight="1" x14ac:dyDescent="0.2">
      <c r="A40" s="5"/>
      <c r="B40" s="25" t="s">
        <v>134</v>
      </c>
      <c r="C40" s="76" t="s">
        <v>357</v>
      </c>
      <c r="D40" s="113" t="s">
        <v>72</v>
      </c>
      <c r="E40" s="114" t="s">
        <v>72</v>
      </c>
    </row>
    <row r="41" spans="1:5" ht="15" customHeight="1" x14ac:dyDescent="0.2">
      <c r="A41" s="5"/>
      <c r="B41" s="25" t="s">
        <v>135</v>
      </c>
      <c r="C41" s="76" t="s">
        <v>380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136</v>
      </c>
      <c r="C42" s="76" t="s">
        <v>359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135</v>
      </c>
      <c r="C43" s="76" t="s">
        <v>358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152</v>
      </c>
      <c r="C44" s="76" t="s">
        <v>381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153</v>
      </c>
      <c r="C45" s="76" t="s">
        <v>382</v>
      </c>
      <c r="D45" s="113" t="s">
        <v>527</v>
      </c>
      <c r="E45" s="114" t="s">
        <v>72</v>
      </c>
    </row>
    <row r="46" spans="1:5" ht="15" customHeight="1" x14ac:dyDescent="0.2">
      <c r="A46" s="5"/>
      <c r="B46" s="25" t="s">
        <v>138</v>
      </c>
      <c r="C46" s="76" t="s">
        <v>383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139</v>
      </c>
      <c r="C47" s="76" t="s">
        <v>384</v>
      </c>
      <c r="D47" s="113" t="s">
        <v>72</v>
      </c>
      <c r="E47" s="114" t="s">
        <v>72</v>
      </c>
    </row>
    <row r="48" spans="1:5" ht="15" customHeight="1" thickBot="1" x14ac:dyDescent="0.25">
      <c r="A48" s="5"/>
      <c r="B48" s="29" t="s">
        <v>72</v>
      </c>
      <c r="C48" s="77"/>
      <c r="D48" s="111" t="s">
        <v>72</v>
      </c>
      <c r="E48" s="116" t="s">
        <v>72</v>
      </c>
    </row>
    <row r="49" spans="1:5" ht="15" customHeight="1" x14ac:dyDescent="0.2">
      <c r="A49" s="5"/>
      <c r="B49" s="12"/>
      <c r="C49" s="12"/>
      <c r="D49" s="3"/>
      <c r="E49" s="3"/>
    </row>
    <row r="50" spans="1:5" ht="16.5" thickBot="1" x14ac:dyDescent="0.25">
      <c r="A50" s="5"/>
      <c r="B50" s="149" t="s">
        <v>9</v>
      </c>
      <c r="C50" s="150"/>
      <c r="D50" s="150"/>
      <c r="E50" s="150"/>
    </row>
    <row r="51" spans="1:5" ht="28.5" customHeight="1" thickBot="1" x14ac:dyDescent="0.25">
      <c r="A51" s="5"/>
      <c r="B51" s="8" t="s">
        <v>1</v>
      </c>
      <c r="C51" s="9" t="s">
        <v>14</v>
      </c>
      <c r="D51" s="9" t="s">
        <v>2</v>
      </c>
      <c r="E51" s="10" t="s">
        <v>3</v>
      </c>
    </row>
    <row r="52" spans="1:5" ht="15" customHeight="1" x14ac:dyDescent="0.2">
      <c r="A52" s="5"/>
      <c r="B52" s="39" t="s">
        <v>110</v>
      </c>
      <c r="C52" s="76" t="s">
        <v>364</v>
      </c>
      <c r="D52" s="110" t="s">
        <v>505</v>
      </c>
      <c r="E52" s="115" t="s">
        <v>72</v>
      </c>
    </row>
    <row r="53" spans="1:5" ht="15" customHeight="1" x14ac:dyDescent="0.2">
      <c r="A53" s="5"/>
      <c r="B53" s="25" t="s">
        <v>54</v>
      </c>
      <c r="C53" s="76" t="s">
        <v>279</v>
      </c>
      <c r="D53" s="113" t="s">
        <v>72</v>
      </c>
      <c r="E53" s="114" t="s">
        <v>72</v>
      </c>
    </row>
    <row r="54" spans="1:5" ht="15" customHeight="1" x14ac:dyDescent="0.2">
      <c r="A54" s="5"/>
      <c r="B54" s="25" t="s">
        <v>154</v>
      </c>
      <c r="C54" s="76" t="s">
        <v>365</v>
      </c>
      <c r="D54" s="113" t="s">
        <v>72</v>
      </c>
      <c r="E54" s="114" t="s">
        <v>72</v>
      </c>
    </row>
    <row r="55" spans="1:5" ht="15" customHeight="1" x14ac:dyDescent="0.2">
      <c r="A55" s="5"/>
      <c r="B55" s="25" t="s">
        <v>112</v>
      </c>
      <c r="C55" s="76" t="s">
        <v>366</v>
      </c>
      <c r="D55" s="113" t="s">
        <v>72</v>
      </c>
      <c r="E55" s="114" t="s">
        <v>72</v>
      </c>
    </row>
    <row r="56" spans="1:5" ht="15" customHeight="1" x14ac:dyDescent="0.2">
      <c r="A56" s="5"/>
      <c r="B56" s="25" t="s">
        <v>113</v>
      </c>
      <c r="C56" s="76" t="s">
        <v>367</v>
      </c>
      <c r="D56" s="113" t="s">
        <v>72</v>
      </c>
      <c r="E56" s="114" t="s">
        <v>72</v>
      </c>
    </row>
    <row r="57" spans="1:5" ht="15" customHeight="1" x14ac:dyDescent="0.2">
      <c r="A57" s="5"/>
      <c r="B57" s="25" t="s">
        <v>155</v>
      </c>
      <c r="C57" s="76" t="s">
        <v>368</v>
      </c>
      <c r="D57" s="113" t="s">
        <v>72</v>
      </c>
      <c r="E57" s="114" t="s">
        <v>72</v>
      </c>
    </row>
    <row r="58" spans="1:5" ht="15" customHeight="1" x14ac:dyDescent="0.2">
      <c r="A58" s="5"/>
      <c r="B58" s="25" t="s">
        <v>156</v>
      </c>
      <c r="C58" s="76" t="s">
        <v>369</v>
      </c>
      <c r="D58" s="113" t="s">
        <v>72</v>
      </c>
      <c r="E58" s="114" t="s">
        <v>72</v>
      </c>
    </row>
    <row r="59" spans="1:5" ht="15" customHeight="1" x14ac:dyDescent="0.2">
      <c r="A59" s="5"/>
      <c r="B59" s="25" t="s">
        <v>157</v>
      </c>
      <c r="C59" s="76" t="s">
        <v>370</v>
      </c>
      <c r="D59" s="113" t="s">
        <v>72</v>
      </c>
      <c r="E59" s="114" t="s">
        <v>72</v>
      </c>
    </row>
    <row r="60" spans="1:5" ht="15" customHeight="1" x14ac:dyDescent="0.2">
      <c r="A60" s="5"/>
      <c r="B60" s="25" t="s">
        <v>158</v>
      </c>
      <c r="C60" s="76" t="s">
        <v>371</v>
      </c>
      <c r="D60" s="113" t="s">
        <v>72</v>
      </c>
      <c r="E60" s="114" t="s">
        <v>72</v>
      </c>
    </row>
    <row r="61" spans="1:5" ht="15" customHeight="1" x14ac:dyDescent="0.2">
      <c r="A61" s="5"/>
      <c r="B61" s="25" t="s">
        <v>159</v>
      </c>
      <c r="C61" s="76" t="s">
        <v>372</v>
      </c>
      <c r="D61" s="113" t="s">
        <v>72</v>
      </c>
      <c r="E61" s="114" t="s">
        <v>72</v>
      </c>
    </row>
    <row r="62" spans="1:5" ht="15" customHeight="1" x14ac:dyDescent="0.2">
      <c r="A62" s="5"/>
      <c r="B62" s="25" t="s">
        <v>160</v>
      </c>
      <c r="C62" s="76" t="s">
        <v>373</v>
      </c>
      <c r="D62" s="113" t="s">
        <v>72</v>
      </c>
      <c r="E62" s="114" t="s">
        <v>72</v>
      </c>
    </row>
    <row r="63" spans="1:5" ht="15" customHeight="1" x14ac:dyDescent="0.2">
      <c r="A63" s="5"/>
      <c r="B63" s="25" t="s">
        <v>161</v>
      </c>
      <c r="C63" s="76" t="s">
        <v>374</v>
      </c>
      <c r="D63" s="113" t="s">
        <v>72</v>
      </c>
      <c r="E63" s="114" t="s">
        <v>72</v>
      </c>
    </row>
    <row r="64" spans="1:5" ht="15" customHeight="1" x14ac:dyDescent="0.2">
      <c r="A64" s="5"/>
      <c r="B64" s="25" t="s">
        <v>161</v>
      </c>
      <c r="C64" s="76" t="s">
        <v>374</v>
      </c>
      <c r="D64" s="113" t="s">
        <v>72</v>
      </c>
      <c r="E64" s="114" t="s">
        <v>72</v>
      </c>
    </row>
    <row r="65" spans="1:5" ht="15" customHeight="1" x14ac:dyDescent="0.2">
      <c r="A65" s="5"/>
      <c r="B65" s="25" t="s">
        <v>117</v>
      </c>
      <c r="C65" s="76" t="s">
        <v>30</v>
      </c>
      <c r="D65" s="113" t="s">
        <v>72</v>
      </c>
      <c r="E65" s="114" t="s">
        <v>72</v>
      </c>
    </row>
    <row r="66" spans="1:5" ht="15" customHeight="1" x14ac:dyDescent="0.2">
      <c r="A66" s="5"/>
      <c r="B66" s="25" t="s">
        <v>118</v>
      </c>
      <c r="C66" s="76" t="s">
        <v>15</v>
      </c>
      <c r="D66" s="113" t="s">
        <v>72</v>
      </c>
      <c r="E66" s="114" t="s">
        <v>72</v>
      </c>
    </row>
    <row r="67" spans="1:5" ht="15" customHeight="1" thickBot="1" x14ac:dyDescent="0.25">
      <c r="A67" s="5"/>
      <c r="B67" s="29" t="s">
        <v>72</v>
      </c>
      <c r="C67" s="112"/>
      <c r="D67" s="111" t="s">
        <v>72</v>
      </c>
      <c r="E67" s="116" t="s">
        <v>72</v>
      </c>
    </row>
    <row r="68" spans="1:5" x14ac:dyDescent="0.2">
      <c r="A68" s="2"/>
      <c r="C68" s="4"/>
      <c r="E68" s="4"/>
    </row>
    <row r="69" spans="1:5" x14ac:dyDescent="0.2">
      <c r="A69" s="2"/>
      <c r="C69" s="4"/>
      <c r="E69" s="4"/>
    </row>
  </sheetData>
  <sheetProtection algorithmName="SHA-512" hashValue="hdG2DNkEosTVkMw+A8hDDceB38wNcB5fyBYmMGEsj2jAGZXM9TXMg+WYZMk1tguTuCNV/Ob48HIa6iEsC9RUuQ==" saltValue="ND6EIftYHPYJ+4133vfDCQ==" spinCount="100000" sheet="1" objects="1" scenarios="1"/>
  <mergeCells count="4">
    <mergeCell ref="E3:E5"/>
    <mergeCell ref="B14:E14"/>
    <mergeCell ref="B25:E25"/>
    <mergeCell ref="B50:E50"/>
  </mergeCells>
  <printOptions horizontalCentered="1"/>
  <pageMargins left="0" right="0" top="1.1811023622047245" bottom="0" header="0.31496062992125984" footer="0.31496062992125984"/>
  <pageSetup paperSize="9" scale="9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4"/>
  <dimension ref="A1:F97"/>
  <sheetViews>
    <sheetView showGridLines="0" showRowColHeaders="0" zoomScaleNormal="100" workbookViewId="0"/>
  </sheetViews>
  <sheetFormatPr defaultRowHeight="12.75" x14ac:dyDescent="0.2"/>
  <cols>
    <col min="1" max="1" width="3.28515625" style="4" customWidth="1"/>
    <col min="2" max="2" width="38" style="4" customWidth="1"/>
    <col min="3" max="3" width="21.28515625" style="2" customWidth="1"/>
    <col min="4" max="4" width="28.7109375" style="4" customWidth="1"/>
    <col min="5" max="5" width="12.7109375" style="2" customWidth="1"/>
    <col min="6" max="6" width="3.140625" style="2" customWidth="1"/>
    <col min="7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  <c r="F2" s="5"/>
    </row>
    <row r="3" spans="1:6" ht="15" customHeight="1" thickTop="1" x14ac:dyDescent="0.2">
      <c r="B3" s="1"/>
      <c r="D3" s="3"/>
      <c r="E3" s="151">
        <v>11</v>
      </c>
      <c r="F3" s="5"/>
    </row>
    <row r="4" spans="1:6" ht="15" customHeight="1" x14ac:dyDescent="0.2">
      <c r="B4" s="1"/>
      <c r="D4" s="3"/>
      <c r="E4" s="154"/>
      <c r="F4" s="5"/>
    </row>
    <row r="5" spans="1:6" ht="15" customHeight="1" thickBot="1" x14ac:dyDescent="0.25">
      <c r="B5" s="1"/>
      <c r="D5" s="3"/>
      <c r="E5" s="155"/>
      <c r="F5" s="5"/>
    </row>
    <row r="6" spans="1:6" ht="15" customHeight="1" thickTop="1" x14ac:dyDescent="0.2">
      <c r="B6" s="1"/>
      <c r="D6" s="3"/>
      <c r="E6" s="13"/>
      <c r="F6" s="5"/>
    </row>
    <row r="7" spans="1:6" ht="15" customHeight="1" x14ac:dyDescent="0.2">
      <c r="B7" s="1"/>
      <c r="D7" s="3"/>
      <c r="E7" s="13"/>
      <c r="F7" s="5"/>
    </row>
    <row r="8" spans="1:6" ht="15" customHeight="1" x14ac:dyDescent="0.2">
      <c r="B8" s="1"/>
      <c r="D8" s="3"/>
      <c r="E8" s="13"/>
      <c r="F8" s="5"/>
    </row>
    <row r="9" spans="1:6" ht="24" customHeight="1" thickBot="1" x14ac:dyDescent="0.4">
      <c r="B9" s="99" t="s">
        <v>540</v>
      </c>
      <c r="D9" s="3"/>
      <c r="E9" s="13"/>
      <c r="F9" s="5"/>
    </row>
    <row r="10" spans="1:6" s="18" customFormat="1" ht="13.5" customHeight="1" x14ac:dyDescent="0.25">
      <c r="B10" s="14"/>
      <c r="C10" s="15"/>
      <c r="D10" s="16"/>
      <c r="E10" s="17"/>
      <c r="F10" s="15"/>
    </row>
    <row r="11" spans="1:6" s="18" customFormat="1" ht="13.5" customHeight="1" x14ac:dyDescent="0.25">
      <c r="B11" s="14"/>
      <c r="C11" s="15"/>
      <c r="D11" s="16"/>
      <c r="E11" s="17"/>
      <c r="F11" s="15"/>
    </row>
    <row r="12" spans="1:6" s="18" customFormat="1" ht="13.5" customHeight="1" x14ac:dyDescent="0.25">
      <c r="B12" s="14"/>
      <c r="C12" s="15"/>
      <c r="D12" s="16"/>
      <c r="E12" s="17"/>
      <c r="F12" s="15"/>
    </row>
    <row r="13" spans="1:6" s="18" customFormat="1" ht="13.5" customHeight="1" x14ac:dyDescent="0.25">
      <c r="B13" s="14"/>
      <c r="C13" s="15"/>
      <c r="D13" s="16"/>
      <c r="E13" s="17"/>
      <c r="F13" s="15"/>
    </row>
    <row r="14" spans="1:6" x14ac:dyDescent="0.2">
      <c r="A14" s="2" t="s">
        <v>4</v>
      </c>
      <c r="B14" s="46" t="s">
        <v>531</v>
      </c>
      <c r="C14" s="4"/>
      <c r="D14" s="3"/>
      <c r="E14" s="3"/>
      <c r="F14" s="4"/>
    </row>
    <row r="15" spans="1:6" ht="27" customHeight="1" thickBot="1" x14ac:dyDescent="0.25">
      <c r="A15" s="2"/>
      <c r="B15" s="149" t="s">
        <v>0</v>
      </c>
      <c r="C15" s="150"/>
      <c r="D15" s="150"/>
      <c r="E15" s="150"/>
      <c r="F15" s="4"/>
    </row>
    <row r="16" spans="1:6" ht="15" customHeight="1" thickBot="1" x14ac:dyDescent="0.25">
      <c r="A16" s="5"/>
      <c r="B16" s="8" t="s">
        <v>1</v>
      </c>
      <c r="C16" s="9" t="s">
        <v>14</v>
      </c>
      <c r="D16" s="9" t="s">
        <v>2</v>
      </c>
      <c r="E16" s="10" t="s">
        <v>3</v>
      </c>
      <c r="F16" s="2" t="s">
        <v>4</v>
      </c>
    </row>
    <row r="17" spans="1:6" ht="15" customHeight="1" x14ac:dyDescent="0.2">
      <c r="A17" s="5"/>
      <c r="B17" s="39" t="s">
        <v>77</v>
      </c>
      <c r="C17" s="75" t="s">
        <v>385</v>
      </c>
      <c r="D17" s="110" t="s">
        <v>503</v>
      </c>
      <c r="E17" s="115" t="s">
        <v>72</v>
      </c>
    </row>
    <row r="18" spans="1:6" ht="15" customHeight="1" x14ac:dyDescent="0.2">
      <c r="A18" s="5"/>
      <c r="B18" s="25" t="s">
        <v>78</v>
      </c>
      <c r="C18" s="76" t="s">
        <v>386</v>
      </c>
      <c r="D18" s="113" t="s">
        <v>517</v>
      </c>
      <c r="E18" s="114" t="s">
        <v>72</v>
      </c>
    </row>
    <row r="19" spans="1:6" ht="15" customHeight="1" x14ac:dyDescent="0.2">
      <c r="A19" s="5"/>
      <c r="B19" s="25" t="s">
        <v>79</v>
      </c>
      <c r="C19" s="76" t="s">
        <v>245</v>
      </c>
      <c r="D19" s="113" t="s">
        <v>518</v>
      </c>
      <c r="E19" s="114" t="s">
        <v>72</v>
      </c>
      <c r="F19" s="4"/>
    </row>
    <row r="20" spans="1:6" ht="15" customHeight="1" x14ac:dyDescent="0.2">
      <c r="A20" s="5"/>
      <c r="B20" s="25" t="s">
        <v>80</v>
      </c>
      <c r="C20" s="76" t="s">
        <v>387</v>
      </c>
      <c r="D20" s="113" t="s">
        <v>72</v>
      </c>
      <c r="E20" s="114" t="s">
        <v>72</v>
      </c>
      <c r="F20" s="4"/>
    </row>
    <row r="21" spans="1:6" ht="15" customHeight="1" x14ac:dyDescent="0.2">
      <c r="A21" s="5"/>
      <c r="B21" s="25" t="s">
        <v>81</v>
      </c>
      <c r="C21" s="76" t="s">
        <v>388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37</v>
      </c>
      <c r="C22" s="76" t="s">
        <v>389</v>
      </c>
      <c r="D22" s="113" t="s">
        <v>72</v>
      </c>
      <c r="E22" s="114" t="s">
        <v>72</v>
      </c>
      <c r="F22" s="4"/>
    </row>
    <row r="23" spans="1:6" ht="15" customHeight="1" x14ac:dyDescent="0.2">
      <c r="A23" s="5"/>
      <c r="B23" s="25" t="s">
        <v>82</v>
      </c>
      <c r="C23" s="76" t="s">
        <v>390</v>
      </c>
      <c r="D23" s="113" t="s">
        <v>72</v>
      </c>
      <c r="E23" s="114" t="s">
        <v>72</v>
      </c>
      <c r="F23" s="4"/>
    </row>
    <row r="24" spans="1:6" ht="15" customHeight="1" x14ac:dyDescent="0.2">
      <c r="A24" s="5"/>
      <c r="B24" s="25" t="s">
        <v>61</v>
      </c>
      <c r="C24" s="76" t="s">
        <v>391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83</v>
      </c>
      <c r="C25" s="76" t="s">
        <v>392</v>
      </c>
      <c r="D25" s="113" t="s">
        <v>72</v>
      </c>
      <c r="E25" s="114" t="s">
        <v>72</v>
      </c>
      <c r="F25" s="4"/>
    </row>
    <row r="26" spans="1:6" ht="15" customHeight="1" x14ac:dyDescent="0.2">
      <c r="A26" s="5"/>
      <c r="B26" s="25" t="s">
        <v>125</v>
      </c>
      <c r="C26" s="76" t="s">
        <v>346</v>
      </c>
      <c r="D26" s="113" t="s">
        <v>72</v>
      </c>
      <c r="E26" s="114" t="s">
        <v>72</v>
      </c>
      <c r="F26" s="4"/>
    </row>
    <row r="27" spans="1:6" ht="15" customHeight="1" x14ac:dyDescent="0.2">
      <c r="A27" s="5"/>
      <c r="B27" s="25" t="s">
        <v>126</v>
      </c>
      <c r="C27" s="76" t="s">
        <v>393</v>
      </c>
      <c r="D27" s="113" t="s">
        <v>72</v>
      </c>
      <c r="E27" s="114" t="s">
        <v>72</v>
      </c>
    </row>
    <row r="28" spans="1:6" ht="15" customHeight="1" thickBot="1" x14ac:dyDescent="0.25">
      <c r="A28" s="5"/>
      <c r="B28" s="29" t="s">
        <v>72</v>
      </c>
      <c r="C28" s="78"/>
      <c r="D28" s="111" t="s">
        <v>72</v>
      </c>
      <c r="E28" s="116" t="s">
        <v>72</v>
      </c>
      <c r="F28" s="4"/>
    </row>
    <row r="29" spans="1:6" ht="15" customHeight="1" x14ac:dyDescent="0.2">
      <c r="A29" s="5"/>
      <c r="B29" s="11"/>
      <c r="C29" s="47"/>
      <c r="D29" s="3"/>
      <c r="E29" s="3"/>
      <c r="F29" s="4"/>
    </row>
    <row r="30" spans="1:6" ht="15" customHeight="1" thickBot="1" x14ac:dyDescent="0.25">
      <c r="A30" s="5"/>
      <c r="B30" s="149" t="s">
        <v>7</v>
      </c>
      <c r="C30" s="150"/>
      <c r="D30" s="150"/>
      <c r="E30" s="150"/>
      <c r="F30" s="4"/>
    </row>
    <row r="31" spans="1:6" ht="15" customHeight="1" thickBot="1" x14ac:dyDescent="0.25">
      <c r="A31" s="5"/>
      <c r="B31" s="8" t="s">
        <v>1</v>
      </c>
      <c r="C31" s="9" t="s">
        <v>14</v>
      </c>
      <c r="D31" s="9" t="s">
        <v>2</v>
      </c>
      <c r="E31" s="10" t="s">
        <v>3</v>
      </c>
      <c r="F31" s="4"/>
    </row>
    <row r="32" spans="1:6" ht="15" customHeight="1" x14ac:dyDescent="0.2">
      <c r="A32" s="5"/>
      <c r="B32" s="39" t="s">
        <v>140</v>
      </c>
      <c r="C32" s="75" t="s">
        <v>310</v>
      </c>
      <c r="D32" s="110" t="s">
        <v>72</v>
      </c>
      <c r="E32" s="115">
        <v>8000</v>
      </c>
      <c r="F32" s="4"/>
    </row>
    <row r="33" spans="1:6" ht="15" customHeight="1" x14ac:dyDescent="0.2">
      <c r="A33" s="5"/>
      <c r="B33" s="25" t="s">
        <v>28</v>
      </c>
      <c r="C33" s="76" t="s">
        <v>289</v>
      </c>
      <c r="D33" s="113" t="s">
        <v>512</v>
      </c>
      <c r="E33" s="114">
        <v>8000</v>
      </c>
      <c r="F33" s="4"/>
    </row>
    <row r="34" spans="1:6" ht="15" customHeight="1" x14ac:dyDescent="0.2">
      <c r="A34" s="5"/>
      <c r="B34" s="25" t="s">
        <v>76</v>
      </c>
      <c r="C34" s="76" t="s">
        <v>243</v>
      </c>
      <c r="D34" s="113" t="s">
        <v>72</v>
      </c>
      <c r="E34" s="114">
        <v>2000</v>
      </c>
      <c r="F34" s="4"/>
    </row>
    <row r="35" spans="1:6" ht="15" customHeight="1" x14ac:dyDescent="0.2">
      <c r="A35" s="5"/>
      <c r="B35" s="25" t="s">
        <v>31</v>
      </c>
      <c r="C35" s="76" t="s">
        <v>185</v>
      </c>
      <c r="D35" s="113" t="s">
        <v>72</v>
      </c>
      <c r="E35" s="114">
        <v>2000</v>
      </c>
      <c r="F35" s="4"/>
    </row>
    <row r="36" spans="1:6" ht="15" customHeight="1" x14ac:dyDescent="0.2">
      <c r="A36" s="5"/>
      <c r="B36" s="25" t="s">
        <v>87</v>
      </c>
      <c r="C36" s="76" t="s">
        <v>317</v>
      </c>
      <c r="D36" s="113" t="s">
        <v>72</v>
      </c>
      <c r="E36" s="114">
        <v>4000</v>
      </c>
      <c r="F36" s="4"/>
    </row>
    <row r="37" spans="1:6" ht="15" customHeight="1" x14ac:dyDescent="0.2">
      <c r="A37" s="5"/>
      <c r="B37" s="25" t="s">
        <v>88</v>
      </c>
      <c r="C37" s="76" t="s">
        <v>394</v>
      </c>
      <c r="D37" s="113" t="s">
        <v>72</v>
      </c>
      <c r="E37" s="114">
        <v>8000</v>
      </c>
      <c r="F37" s="4"/>
    </row>
    <row r="38" spans="1:6" ht="15" customHeight="1" x14ac:dyDescent="0.2">
      <c r="A38" s="5"/>
      <c r="B38" s="25" t="s">
        <v>89</v>
      </c>
      <c r="C38" s="76" t="s">
        <v>395</v>
      </c>
      <c r="D38" s="113" t="s">
        <v>72</v>
      </c>
      <c r="E38" s="114">
        <v>16000</v>
      </c>
      <c r="F38" s="4"/>
    </row>
    <row r="39" spans="1:6" ht="15" customHeight="1" x14ac:dyDescent="0.2">
      <c r="A39" s="5"/>
      <c r="B39" s="25" t="s">
        <v>87</v>
      </c>
      <c r="C39" s="76" t="s">
        <v>317</v>
      </c>
      <c r="D39" s="113" t="s">
        <v>72</v>
      </c>
      <c r="E39" s="114">
        <v>4000</v>
      </c>
      <c r="F39" s="4"/>
    </row>
    <row r="40" spans="1:6" ht="15" customHeight="1" x14ac:dyDescent="0.2">
      <c r="A40" s="5"/>
      <c r="B40" s="25" t="s">
        <v>141</v>
      </c>
      <c r="C40" s="76" t="s">
        <v>396</v>
      </c>
      <c r="D40" s="113" t="s">
        <v>72</v>
      </c>
      <c r="E40" s="114">
        <v>8000</v>
      </c>
      <c r="F40" s="4"/>
    </row>
    <row r="41" spans="1:6" ht="15" customHeight="1" x14ac:dyDescent="0.2">
      <c r="A41" s="5"/>
      <c r="B41" s="25" t="s">
        <v>142</v>
      </c>
      <c r="C41" s="76" t="s">
        <v>397</v>
      </c>
      <c r="D41" s="113" t="s">
        <v>72</v>
      </c>
      <c r="E41" s="114">
        <v>16000</v>
      </c>
      <c r="F41" s="4"/>
    </row>
    <row r="42" spans="1:6" ht="15" customHeight="1" x14ac:dyDescent="0.2">
      <c r="A42" s="5"/>
      <c r="B42" s="25" t="s">
        <v>90</v>
      </c>
      <c r="C42" s="76" t="s">
        <v>258</v>
      </c>
      <c r="D42" s="113" t="s">
        <v>72</v>
      </c>
      <c r="E42" s="114">
        <v>2000</v>
      </c>
      <c r="F42" s="4"/>
    </row>
    <row r="43" spans="1:6" ht="15" customHeight="1" x14ac:dyDescent="0.2">
      <c r="A43" s="5"/>
      <c r="B43" s="25" t="s">
        <v>91</v>
      </c>
      <c r="C43" s="76" t="s">
        <v>322</v>
      </c>
      <c r="D43" s="113" t="s">
        <v>72</v>
      </c>
      <c r="E43" s="114" t="s">
        <v>72</v>
      </c>
      <c r="F43" s="4"/>
    </row>
    <row r="44" spans="1:6" ht="15" customHeight="1" x14ac:dyDescent="0.2">
      <c r="A44" s="5"/>
      <c r="B44" s="25" t="s">
        <v>120</v>
      </c>
      <c r="C44" s="76" t="s">
        <v>398</v>
      </c>
      <c r="D44" s="113" t="s">
        <v>72</v>
      </c>
      <c r="E44" s="114" t="s">
        <v>72</v>
      </c>
      <c r="F44" s="4"/>
    </row>
    <row r="45" spans="1:6" ht="15" customHeight="1" x14ac:dyDescent="0.2">
      <c r="A45" s="5"/>
      <c r="B45" s="25" t="s">
        <v>143</v>
      </c>
      <c r="C45" s="76" t="s">
        <v>399</v>
      </c>
      <c r="D45" s="113" t="s">
        <v>72</v>
      </c>
      <c r="E45" s="114" t="s">
        <v>72</v>
      </c>
      <c r="F45" s="4"/>
    </row>
    <row r="46" spans="1:6" ht="15" customHeight="1" x14ac:dyDescent="0.2">
      <c r="A46" s="5"/>
      <c r="B46" s="25" t="s">
        <v>93</v>
      </c>
      <c r="C46" s="76" t="s">
        <v>400</v>
      </c>
      <c r="D46" s="113" t="s">
        <v>72</v>
      </c>
      <c r="E46" s="114" t="s">
        <v>72</v>
      </c>
      <c r="F46" s="4"/>
    </row>
    <row r="47" spans="1:6" ht="15" customHeight="1" x14ac:dyDescent="0.2">
      <c r="A47" s="5"/>
      <c r="B47" s="25" t="s">
        <v>94</v>
      </c>
      <c r="C47" s="76" t="s">
        <v>401</v>
      </c>
      <c r="D47" s="113" t="s">
        <v>72</v>
      </c>
      <c r="E47" s="114" t="s">
        <v>72</v>
      </c>
      <c r="F47" s="4"/>
    </row>
    <row r="48" spans="1:6" ht="15" customHeight="1" x14ac:dyDescent="0.2">
      <c r="A48" s="5"/>
      <c r="B48" s="25" t="s">
        <v>132</v>
      </c>
      <c r="C48" s="76" t="s">
        <v>379</v>
      </c>
      <c r="D48" s="113" t="s">
        <v>72</v>
      </c>
      <c r="E48" s="114" t="s">
        <v>72</v>
      </c>
      <c r="F48" s="4"/>
    </row>
    <row r="49" spans="1:6" ht="15" customHeight="1" x14ac:dyDescent="0.2">
      <c r="A49" s="5"/>
      <c r="B49" s="25" t="s">
        <v>144</v>
      </c>
      <c r="C49" s="76" t="s">
        <v>402</v>
      </c>
      <c r="D49" s="113" t="s">
        <v>72</v>
      </c>
      <c r="E49" s="114" t="s">
        <v>72</v>
      </c>
      <c r="F49" s="4"/>
    </row>
    <row r="50" spans="1:6" ht="15" customHeight="1" x14ac:dyDescent="0.2">
      <c r="A50" s="5"/>
      <c r="B50" s="25" t="s">
        <v>96</v>
      </c>
      <c r="C50" s="76" t="s">
        <v>403</v>
      </c>
      <c r="D50" s="113" t="s">
        <v>72</v>
      </c>
      <c r="E50" s="114" t="s">
        <v>72</v>
      </c>
      <c r="F50" s="4"/>
    </row>
    <row r="51" spans="1:6" ht="15" customHeight="1" x14ac:dyDescent="0.2">
      <c r="A51" s="5"/>
      <c r="B51" s="25" t="s">
        <v>134</v>
      </c>
      <c r="C51" s="76" t="s">
        <v>357</v>
      </c>
      <c r="D51" s="113" t="s">
        <v>72</v>
      </c>
      <c r="E51" s="114" t="s">
        <v>72</v>
      </c>
      <c r="F51" s="4"/>
    </row>
    <row r="52" spans="1:6" ht="15" customHeight="1" x14ac:dyDescent="0.2">
      <c r="A52" s="5"/>
      <c r="B52" s="25" t="s">
        <v>145</v>
      </c>
      <c r="C52" s="76" t="s">
        <v>327</v>
      </c>
      <c r="D52" s="113" t="s">
        <v>72</v>
      </c>
      <c r="E52" s="114" t="s">
        <v>72</v>
      </c>
      <c r="F52" s="4"/>
    </row>
    <row r="53" spans="1:6" ht="15" customHeight="1" x14ac:dyDescent="0.2">
      <c r="A53" s="5"/>
      <c r="B53" s="25" t="s">
        <v>98</v>
      </c>
      <c r="C53" s="76" t="s">
        <v>404</v>
      </c>
      <c r="D53" s="113" t="s">
        <v>72</v>
      </c>
      <c r="E53" s="114" t="s">
        <v>72</v>
      </c>
      <c r="F53" s="4"/>
    </row>
    <row r="54" spans="1:6" ht="15" customHeight="1" x14ac:dyDescent="0.2">
      <c r="A54" s="5"/>
      <c r="B54" s="25" t="s">
        <v>136</v>
      </c>
      <c r="C54" s="76" t="s">
        <v>359</v>
      </c>
      <c r="D54" s="113" t="s">
        <v>72</v>
      </c>
      <c r="E54" s="114" t="s">
        <v>72</v>
      </c>
      <c r="F54" s="4"/>
    </row>
    <row r="55" spans="1:6" ht="15" customHeight="1" x14ac:dyDescent="0.2">
      <c r="A55" s="5"/>
      <c r="B55" s="25" t="s">
        <v>135</v>
      </c>
      <c r="C55" s="76" t="s">
        <v>358</v>
      </c>
      <c r="D55" s="113" t="s">
        <v>72</v>
      </c>
      <c r="E55" s="114" t="s">
        <v>72</v>
      </c>
      <c r="F55" s="4"/>
    </row>
    <row r="56" spans="1:6" ht="15" customHeight="1" x14ac:dyDescent="0.2">
      <c r="A56" s="5"/>
      <c r="B56" s="25" t="s">
        <v>101</v>
      </c>
      <c r="C56" s="76" t="s">
        <v>269</v>
      </c>
      <c r="D56" s="113" t="s">
        <v>72</v>
      </c>
      <c r="E56" s="114" t="s">
        <v>72</v>
      </c>
      <c r="F56" s="4"/>
    </row>
    <row r="57" spans="1:6" ht="15" customHeight="1" x14ac:dyDescent="0.2">
      <c r="A57" s="5"/>
      <c r="B57" s="25" t="s">
        <v>102</v>
      </c>
      <c r="C57" s="76" t="s">
        <v>270</v>
      </c>
      <c r="D57" s="113" t="s">
        <v>72</v>
      </c>
      <c r="E57" s="114" t="s">
        <v>72</v>
      </c>
      <c r="F57" s="4"/>
    </row>
    <row r="58" spans="1:6" ht="15" customHeight="1" thickBot="1" x14ac:dyDescent="0.25">
      <c r="A58" s="5"/>
      <c r="B58" s="29" t="s">
        <v>87</v>
      </c>
      <c r="C58" s="78" t="s">
        <v>317</v>
      </c>
      <c r="D58" s="111" t="s">
        <v>72</v>
      </c>
      <c r="E58" s="116">
        <v>4000</v>
      </c>
      <c r="F58" s="4"/>
    </row>
    <row r="59" spans="1:6" ht="15" customHeight="1" thickBot="1" x14ac:dyDescent="0.25">
      <c r="A59" s="5"/>
      <c r="B59" s="117"/>
      <c r="C59" s="118"/>
      <c r="D59" s="119"/>
      <c r="E59" s="120"/>
      <c r="F59" s="4"/>
    </row>
    <row r="60" spans="1:6" ht="15" customHeight="1" x14ac:dyDescent="0.2">
      <c r="A60" s="5"/>
      <c r="B60" s="39" t="s">
        <v>103</v>
      </c>
      <c r="C60" s="75" t="s">
        <v>405</v>
      </c>
      <c r="D60" s="110" t="s">
        <v>72</v>
      </c>
      <c r="E60" s="115">
        <v>8000</v>
      </c>
      <c r="F60" s="4"/>
    </row>
    <row r="61" spans="1:6" ht="15" customHeight="1" x14ac:dyDescent="0.2">
      <c r="A61" s="5"/>
      <c r="B61" s="25" t="s">
        <v>104</v>
      </c>
      <c r="C61" s="76" t="s">
        <v>406</v>
      </c>
      <c r="D61" s="113" t="s">
        <v>72</v>
      </c>
      <c r="E61" s="114">
        <v>16000</v>
      </c>
      <c r="F61" s="4"/>
    </row>
    <row r="62" spans="1:6" ht="15" customHeight="1" x14ac:dyDescent="0.2">
      <c r="A62" s="5"/>
      <c r="B62" s="25" t="s">
        <v>87</v>
      </c>
      <c r="C62" s="76" t="s">
        <v>317</v>
      </c>
      <c r="D62" s="113" t="s">
        <v>72</v>
      </c>
      <c r="E62" s="114">
        <v>4000</v>
      </c>
      <c r="F62" s="4"/>
    </row>
    <row r="63" spans="1:6" ht="15" customHeight="1" x14ac:dyDescent="0.2">
      <c r="A63" s="5"/>
      <c r="B63" s="25" t="s">
        <v>146</v>
      </c>
      <c r="C63" s="76" t="s">
        <v>407</v>
      </c>
      <c r="D63" s="113" t="s">
        <v>72</v>
      </c>
      <c r="E63" s="114">
        <v>8000</v>
      </c>
      <c r="F63" s="4"/>
    </row>
    <row r="64" spans="1:6" ht="15" customHeight="1" x14ac:dyDescent="0.2">
      <c r="A64" s="5"/>
      <c r="B64" s="25" t="s">
        <v>147</v>
      </c>
      <c r="C64" s="76" t="s">
        <v>408</v>
      </c>
      <c r="D64" s="113" t="s">
        <v>72</v>
      </c>
      <c r="E64" s="114">
        <v>16000</v>
      </c>
      <c r="F64" s="4"/>
    </row>
    <row r="65" spans="1:6" ht="15" customHeight="1" x14ac:dyDescent="0.2">
      <c r="A65" s="5"/>
      <c r="B65" s="25" t="s">
        <v>162</v>
      </c>
      <c r="C65" s="76" t="s">
        <v>409</v>
      </c>
      <c r="D65" s="113" t="s">
        <v>72</v>
      </c>
      <c r="E65" s="114" t="s">
        <v>72</v>
      </c>
      <c r="F65" s="4"/>
    </row>
    <row r="66" spans="1:6" ht="15" customHeight="1" x14ac:dyDescent="0.2">
      <c r="A66" s="5"/>
      <c r="B66" s="25" t="s">
        <v>105</v>
      </c>
      <c r="C66" s="76" t="s">
        <v>410</v>
      </c>
      <c r="D66" s="113" t="s">
        <v>72</v>
      </c>
      <c r="E66" s="114" t="s">
        <v>72</v>
      </c>
      <c r="F66" s="4"/>
    </row>
    <row r="67" spans="1:6" ht="15" customHeight="1" x14ac:dyDescent="0.2">
      <c r="A67" s="5"/>
      <c r="B67" s="25" t="s">
        <v>143</v>
      </c>
      <c r="C67" s="76" t="s">
        <v>323</v>
      </c>
      <c r="D67" s="113" t="s">
        <v>72</v>
      </c>
      <c r="E67" s="114" t="s">
        <v>72</v>
      </c>
      <c r="F67" s="4"/>
    </row>
    <row r="68" spans="1:6" ht="15" customHeight="1" x14ac:dyDescent="0.2">
      <c r="A68" s="5"/>
      <c r="B68" s="25" t="s">
        <v>132</v>
      </c>
      <c r="C68" s="76" t="s">
        <v>379</v>
      </c>
      <c r="D68" s="113" t="s">
        <v>72</v>
      </c>
      <c r="E68" s="114" t="s">
        <v>72</v>
      </c>
      <c r="F68" s="4"/>
    </row>
    <row r="69" spans="1:6" ht="15" customHeight="1" x14ac:dyDescent="0.2">
      <c r="A69" s="5"/>
      <c r="B69" s="25" t="s">
        <v>108</v>
      </c>
      <c r="C69" s="76" t="s">
        <v>276</v>
      </c>
      <c r="D69" s="113" t="s">
        <v>72</v>
      </c>
      <c r="E69" s="114" t="s">
        <v>72</v>
      </c>
      <c r="F69" s="4"/>
    </row>
    <row r="70" spans="1:6" ht="15" customHeight="1" x14ac:dyDescent="0.2">
      <c r="A70" s="5"/>
      <c r="B70" s="25" t="s">
        <v>109</v>
      </c>
      <c r="C70" s="76" t="s">
        <v>277</v>
      </c>
      <c r="D70" s="113" t="s">
        <v>72</v>
      </c>
      <c r="E70" s="114" t="s">
        <v>72</v>
      </c>
      <c r="F70" s="4"/>
    </row>
    <row r="71" spans="1:6" ht="15" customHeight="1" x14ac:dyDescent="0.2">
      <c r="A71" s="5"/>
      <c r="B71" s="25" t="s">
        <v>163</v>
      </c>
      <c r="C71" s="76" t="s">
        <v>411</v>
      </c>
      <c r="D71" s="113" t="s">
        <v>72</v>
      </c>
      <c r="E71" s="114" t="s">
        <v>72</v>
      </c>
      <c r="F71" s="4"/>
    </row>
    <row r="72" spans="1:6" ht="15" customHeight="1" x14ac:dyDescent="0.2">
      <c r="A72" s="5"/>
      <c r="B72" s="25" t="s">
        <v>146</v>
      </c>
      <c r="C72" s="76" t="s">
        <v>407</v>
      </c>
      <c r="D72" s="113" t="s">
        <v>72</v>
      </c>
      <c r="E72" s="114">
        <v>8000</v>
      </c>
      <c r="F72" s="4"/>
    </row>
    <row r="73" spans="1:6" ht="15" customHeight="1" thickBot="1" x14ac:dyDescent="0.25">
      <c r="A73" s="5"/>
      <c r="B73" s="29" t="s">
        <v>72</v>
      </c>
      <c r="C73" s="77"/>
      <c r="D73" s="111" t="s">
        <v>72</v>
      </c>
      <c r="E73" s="116" t="s">
        <v>72</v>
      </c>
      <c r="F73" s="4"/>
    </row>
    <row r="74" spans="1:6" ht="15" customHeight="1" x14ac:dyDescent="0.2">
      <c r="A74" s="5"/>
      <c r="B74" s="12"/>
      <c r="C74" s="12"/>
      <c r="D74" s="3"/>
      <c r="E74" s="3"/>
      <c r="F74" s="4"/>
    </row>
    <row r="75" spans="1:6" ht="16.5" thickBot="1" x14ac:dyDescent="0.25">
      <c r="A75" s="5"/>
      <c r="B75" s="149" t="s">
        <v>9</v>
      </c>
      <c r="C75" s="150"/>
      <c r="D75" s="150"/>
      <c r="E75" s="150"/>
      <c r="F75" s="4"/>
    </row>
    <row r="76" spans="1:6" ht="28.5" customHeight="1" thickBot="1" x14ac:dyDescent="0.25">
      <c r="A76" s="5"/>
      <c r="B76" s="8" t="s">
        <v>1</v>
      </c>
      <c r="C76" s="9" t="s">
        <v>14</v>
      </c>
      <c r="D76" s="9" t="s">
        <v>2</v>
      </c>
      <c r="E76" s="10" t="s">
        <v>3</v>
      </c>
      <c r="F76" s="4"/>
    </row>
    <row r="77" spans="1:6" ht="15" customHeight="1" x14ac:dyDescent="0.2">
      <c r="A77" s="5"/>
      <c r="B77" s="39" t="s">
        <v>110</v>
      </c>
      <c r="C77" s="76" t="s">
        <v>364</v>
      </c>
      <c r="D77" s="110" t="s">
        <v>505</v>
      </c>
      <c r="E77" s="115" t="s">
        <v>72</v>
      </c>
      <c r="F77" s="4"/>
    </row>
    <row r="78" spans="1:6" ht="15" customHeight="1" x14ac:dyDescent="0.2">
      <c r="A78" s="5"/>
      <c r="B78" s="25" t="s">
        <v>54</v>
      </c>
      <c r="C78" s="76" t="s">
        <v>412</v>
      </c>
      <c r="D78" s="113" t="s">
        <v>72</v>
      </c>
      <c r="E78" s="114" t="s">
        <v>72</v>
      </c>
      <c r="F78" s="4"/>
    </row>
    <row r="79" spans="1:6" ht="15" customHeight="1" x14ac:dyDescent="0.2">
      <c r="A79" s="5"/>
      <c r="B79" s="25" t="s">
        <v>111</v>
      </c>
      <c r="C79" s="76" t="s">
        <v>334</v>
      </c>
      <c r="D79" s="113" t="s">
        <v>72</v>
      </c>
      <c r="E79" s="114" t="s">
        <v>72</v>
      </c>
      <c r="F79" s="4"/>
    </row>
    <row r="80" spans="1:6" ht="15" customHeight="1" x14ac:dyDescent="0.2">
      <c r="A80" s="5"/>
      <c r="B80" s="25" t="s">
        <v>112</v>
      </c>
      <c r="C80" s="76" t="s">
        <v>413</v>
      </c>
      <c r="D80" s="113" t="s">
        <v>72</v>
      </c>
      <c r="E80" s="114" t="s">
        <v>72</v>
      </c>
      <c r="F80" s="4"/>
    </row>
    <row r="81" spans="1:6" ht="15" customHeight="1" x14ac:dyDescent="0.2">
      <c r="A81" s="5"/>
      <c r="B81" s="25" t="s">
        <v>113</v>
      </c>
      <c r="C81" s="76" t="s">
        <v>414</v>
      </c>
      <c r="D81" s="113" t="s">
        <v>72</v>
      </c>
      <c r="E81" s="114" t="s">
        <v>72</v>
      </c>
      <c r="F81" s="4"/>
    </row>
    <row r="82" spans="1:6" ht="15" customHeight="1" x14ac:dyDescent="0.2">
      <c r="A82" s="5"/>
      <c r="B82" s="25" t="s">
        <v>114</v>
      </c>
      <c r="C82" s="76" t="s">
        <v>335</v>
      </c>
      <c r="D82" s="113" t="s">
        <v>72</v>
      </c>
      <c r="E82" s="114" t="s">
        <v>72</v>
      </c>
      <c r="F82" s="4"/>
    </row>
    <row r="83" spans="1:6" ht="15" customHeight="1" x14ac:dyDescent="0.2">
      <c r="A83" s="5"/>
      <c r="B83" s="25" t="s">
        <v>116</v>
      </c>
      <c r="C83" s="76" t="s">
        <v>336</v>
      </c>
      <c r="D83" s="113" t="s">
        <v>72</v>
      </c>
      <c r="E83" s="114" t="s">
        <v>72</v>
      </c>
      <c r="F83" s="4"/>
    </row>
    <row r="84" spans="1:6" ht="15" customHeight="1" x14ac:dyDescent="0.2">
      <c r="A84" s="5"/>
      <c r="B84" s="25" t="s">
        <v>116</v>
      </c>
      <c r="C84" s="76" t="s">
        <v>336</v>
      </c>
      <c r="D84" s="113" t="s">
        <v>72</v>
      </c>
      <c r="E84" s="114" t="s">
        <v>72</v>
      </c>
      <c r="F84" s="4"/>
    </row>
    <row r="85" spans="1:6" ht="15" customHeight="1" x14ac:dyDescent="0.2">
      <c r="A85" s="5"/>
      <c r="B85" s="25" t="s">
        <v>117</v>
      </c>
      <c r="C85" s="76" t="s">
        <v>183</v>
      </c>
      <c r="D85" s="113" t="s">
        <v>72</v>
      </c>
      <c r="E85" s="114" t="s">
        <v>72</v>
      </c>
      <c r="F85" s="4"/>
    </row>
    <row r="86" spans="1:6" ht="15" customHeight="1" x14ac:dyDescent="0.2">
      <c r="A86" s="5"/>
      <c r="B86" s="25" t="s">
        <v>118</v>
      </c>
      <c r="C86" s="76" t="s">
        <v>15</v>
      </c>
      <c r="D86" s="113" t="s">
        <v>72</v>
      </c>
      <c r="E86" s="114" t="s">
        <v>72</v>
      </c>
      <c r="F86" s="4"/>
    </row>
    <row r="87" spans="1:6" ht="15" customHeight="1" x14ac:dyDescent="0.2">
      <c r="A87" s="5"/>
      <c r="B87" s="25" t="s">
        <v>164</v>
      </c>
      <c r="C87" s="76" t="s">
        <v>415</v>
      </c>
      <c r="D87" s="113" t="s">
        <v>519</v>
      </c>
      <c r="E87" s="114" t="s">
        <v>72</v>
      </c>
      <c r="F87" s="4"/>
    </row>
    <row r="88" spans="1:6" ht="15" customHeight="1" x14ac:dyDescent="0.2">
      <c r="A88" s="5"/>
      <c r="B88" s="25" t="s">
        <v>165</v>
      </c>
      <c r="C88" s="76" t="s">
        <v>416</v>
      </c>
      <c r="D88" s="113" t="s">
        <v>519</v>
      </c>
      <c r="E88" s="114" t="s">
        <v>72</v>
      </c>
      <c r="F88" s="4"/>
    </row>
    <row r="89" spans="1:6" ht="15" customHeight="1" x14ac:dyDescent="0.2">
      <c r="A89" s="5"/>
      <c r="B89" s="25" t="s">
        <v>165</v>
      </c>
      <c r="C89" s="76" t="s">
        <v>416</v>
      </c>
      <c r="D89" s="113" t="s">
        <v>519</v>
      </c>
      <c r="E89" s="114" t="s">
        <v>72</v>
      </c>
      <c r="F89" s="4"/>
    </row>
    <row r="90" spans="1:6" ht="15" customHeight="1" x14ac:dyDescent="0.2">
      <c r="A90" s="5"/>
      <c r="B90" s="25" t="s">
        <v>166</v>
      </c>
      <c r="C90" s="76" t="s">
        <v>417</v>
      </c>
      <c r="D90" s="113" t="s">
        <v>519</v>
      </c>
      <c r="E90" s="114">
        <v>8000</v>
      </c>
      <c r="F90" s="4"/>
    </row>
    <row r="91" spans="1:6" ht="15" customHeight="1" x14ac:dyDescent="0.2">
      <c r="A91" s="5"/>
      <c r="B91" s="25" t="s">
        <v>167</v>
      </c>
      <c r="C91" s="76" t="s">
        <v>418</v>
      </c>
      <c r="D91" s="113" t="s">
        <v>72</v>
      </c>
      <c r="E91" s="114">
        <v>8000</v>
      </c>
      <c r="F91" s="4"/>
    </row>
    <row r="92" spans="1:6" ht="15" customHeight="1" x14ac:dyDescent="0.2">
      <c r="A92" s="5"/>
      <c r="B92" s="25" t="s">
        <v>168</v>
      </c>
      <c r="C92" s="76" t="s">
        <v>419</v>
      </c>
      <c r="D92" s="113" t="s">
        <v>72</v>
      </c>
      <c r="E92" s="114">
        <v>8000</v>
      </c>
      <c r="F92" s="4"/>
    </row>
    <row r="93" spans="1:6" ht="15" customHeight="1" x14ac:dyDescent="0.2">
      <c r="A93" s="5"/>
      <c r="B93" s="25" t="s">
        <v>169</v>
      </c>
      <c r="C93" s="76" t="s">
        <v>420</v>
      </c>
      <c r="D93" s="113" t="s">
        <v>72</v>
      </c>
      <c r="E93" s="114" t="s">
        <v>72</v>
      </c>
      <c r="F93" s="4"/>
    </row>
    <row r="94" spans="1:6" ht="15" customHeight="1" x14ac:dyDescent="0.2">
      <c r="A94" s="5"/>
      <c r="B94" s="25" t="s">
        <v>170</v>
      </c>
      <c r="C94" s="76" t="s">
        <v>27</v>
      </c>
      <c r="D94" s="113" t="s">
        <v>72</v>
      </c>
      <c r="E94" s="114" t="s">
        <v>72</v>
      </c>
      <c r="F94" s="4"/>
    </row>
    <row r="95" spans="1:6" ht="15" customHeight="1" thickBot="1" x14ac:dyDescent="0.25">
      <c r="A95" s="5"/>
      <c r="B95" s="29" t="s">
        <v>72</v>
      </c>
      <c r="C95" s="112"/>
      <c r="D95" s="111" t="s">
        <v>72</v>
      </c>
      <c r="E95" s="116" t="s">
        <v>72</v>
      </c>
      <c r="F95" s="4"/>
    </row>
    <row r="96" spans="1:6" x14ac:dyDescent="0.2">
      <c r="A96" s="2"/>
      <c r="C96" s="4"/>
      <c r="E96" s="4"/>
      <c r="F96" s="4"/>
    </row>
    <row r="97" spans="1:6" x14ac:dyDescent="0.2">
      <c r="A97" s="2"/>
      <c r="C97" s="4"/>
      <c r="E97" s="4"/>
      <c r="F97" s="4"/>
    </row>
  </sheetData>
  <sheetProtection algorithmName="SHA-512" hashValue="GwkCB1ZnLLOhd35pvJUyPDi8T1tlUJ52jkXUXx2OhwRX4BijoTiCrbmBSSZ/DNLDe4G5Omr91/OaZTn4UsBPOg==" saltValue="VsrwXiWJSt40MqDTMmAIvg==" spinCount="100000" sheet="1" objects="1" scenarios="1"/>
  <mergeCells count="4">
    <mergeCell ref="E3:E5"/>
    <mergeCell ref="B15:E15"/>
    <mergeCell ref="B30:E30"/>
    <mergeCell ref="B75:E75"/>
  </mergeCells>
  <printOptions horizontalCentered="1"/>
  <pageMargins left="0" right="0" top="0.78740157480314965" bottom="0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5"/>
  <dimension ref="A1:F101"/>
  <sheetViews>
    <sheetView showGridLines="0" showRowColHeaders="0" zoomScaleNormal="100" zoomScaleSheetLayoutView="98" workbookViewId="0">
      <selection activeCell="O20" sqref="O20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2.7109375" style="2" customWidth="1"/>
    <col min="6" max="6" width="2.28515625" style="2" customWidth="1"/>
    <col min="7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  <c r="F2" s="5"/>
    </row>
    <row r="3" spans="1:6" ht="15" customHeight="1" thickTop="1" x14ac:dyDescent="0.2">
      <c r="B3" s="1"/>
      <c r="D3" s="3"/>
      <c r="E3" s="151">
        <v>12</v>
      </c>
      <c r="F3" s="5"/>
    </row>
    <row r="4" spans="1:6" ht="15" customHeight="1" x14ac:dyDescent="0.2">
      <c r="B4" s="1"/>
      <c r="D4" s="3"/>
      <c r="E4" s="154"/>
      <c r="F4" s="5"/>
    </row>
    <row r="5" spans="1:6" ht="15" customHeight="1" thickBot="1" x14ac:dyDescent="0.25">
      <c r="B5" s="1"/>
      <c r="D5" s="3"/>
      <c r="E5" s="155"/>
      <c r="F5" s="5"/>
    </row>
    <row r="6" spans="1:6" ht="15" customHeight="1" thickTop="1" x14ac:dyDescent="0.2">
      <c r="B6" s="1"/>
      <c r="D6" s="3"/>
      <c r="E6" s="13"/>
      <c r="F6" s="5"/>
    </row>
    <row r="7" spans="1:6" ht="15" customHeight="1" x14ac:dyDescent="0.2">
      <c r="B7" s="1"/>
      <c r="D7" s="3"/>
      <c r="E7" s="13"/>
      <c r="F7" s="5"/>
    </row>
    <row r="8" spans="1:6" ht="15" customHeight="1" x14ac:dyDescent="0.2">
      <c r="B8" s="1"/>
      <c r="D8" s="3"/>
      <c r="E8" s="13"/>
      <c r="F8" s="5"/>
    </row>
    <row r="9" spans="1:6" ht="24" thickBot="1" x14ac:dyDescent="0.4">
      <c r="B9" s="6" t="s">
        <v>542</v>
      </c>
      <c r="D9" s="3"/>
      <c r="E9" s="13"/>
      <c r="F9" s="5"/>
    </row>
    <row r="10" spans="1:6" s="18" customFormat="1" ht="17.25" customHeight="1" x14ac:dyDescent="0.25">
      <c r="B10" s="14"/>
      <c r="C10" s="15"/>
      <c r="D10" s="16"/>
      <c r="E10" s="17"/>
      <c r="F10" s="49"/>
    </row>
    <row r="11" spans="1:6" s="18" customFormat="1" ht="17.25" customHeight="1" x14ac:dyDescent="0.25">
      <c r="B11" s="14"/>
      <c r="C11" s="15"/>
      <c r="D11" s="16"/>
      <c r="E11" s="17"/>
      <c r="F11" s="49"/>
    </row>
    <row r="12" spans="1:6" x14ac:dyDescent="0.2">
      <c r="A12" s="2" t="s">
        <v>4</v>
      </c>
      <c r="B12" s="46" t="s">
        <v>531</v>
      </c>
      <c r="C12" s="4"/>
      <c r="D12" s="3"/>
      <c r="E12" s="3"/>
      <c r="F12" s="4"/>
    </row>
    <row r="13" spans="1:6" ht="27" customHeight="1" thickBot="1" x14ac:dyDescent="0.25">
      <c r="A13" s="2"/>
      <c r="B13" s="149" t="s">
        <v>0</v>
      </c>
      <c r="C13" s="150"/>
      <c r="D13" s="150"/>
      <c r="E13" s="150"/>
      <c r="F13" s="4"/>
    </row>
    <row r="14" spans="1:6" ht="15" customHeight="1" thickBot="1" x14ac:dyDescent="0.25">
      <c r="A14" s="5"/>
      <c r="B14" s="8" t="s">
        <v>1</v>
      </c>
      <c r="C14" s="9" t="s">
        <v>14</v>
      </c>
      <c r="D14" s="9" t="s">
        <v>2</v>
      </c>
      <c r="E14" s="10" t="s">
        <v>3</v>
      </c>
      <c r="F14" s="2" t="s">
        <v>4</v>
      </c>
    </row>
    <row r="15" spans="1:6" ht="15" customHeight="1" x14ac:dyDescent="0.2">
      <c r="A15" s="5"/>
      <c r="B15" s="39" t="s">
        <v>77</v>
      </c>
      <c r="C15" s="75" t="s">
        <v>385</v>
      </c>
      <c r="D15" s="110" t="s">
        <v>503</v>
      </c>
      <c r="E15" s="115" t="s">
        <v>72</v>
      </c>
    </row>
    <row r="16" spans="1:6" ht="15" customHeight="1" x14ac:dyDescent="0.2">
      <c r="A16" s="5"/>
      <c r="B16" s="25" t="s">
        <v>78</v>
      </c>
      <c r="C16" s="76" t="s">
        <v>386</v>
      </c>
      <c r="D16" s="113" t="s">
        <v>517</v>
      </c>
      <c r="E16" s="114" t="s">
        <v>72</v>
      </c>
    </row>
    <row r="17" spans="1:6" ht="15" customHeight="1" x14ac:dyDescent="0.2">
      <c r="A17" s="5"/>
      <c r="B17" s="25" t="s">
        <v>79</v>
      </c>
      <c r="C17" s="76" t="s">
        <v>245</v>
      </c>
      <c r="D17" s="113" t="s">
        <v>518</v>
      </c>
      <c r="E17" s="114" t="s">
        <v>72</v>
      </c>
      <c r="F17" s="4"/>
    </row>
    <row r="18" spans="1:6" ht="15" customHeight="1" x14ac:dyDescent="0.2">
      <c r="A18" s="5"/>
      <c r="B18" s="25" t="s">
        <v>80</v>
      </c>
      <c r="C18" s="76" t="s">
        <v>387</v>
      </c>
      <c r="D18" s="113" t="s">
        <v>72</v>
      </c>
      <c r="E18" s="114" t="s">
        <v>72</v>
      </c>
      <c r="F18" s="4"/>
    </row>
    <row r="19" spans="1:6" ht="15" customHeight="1" x14ac:dyDescent="0.2">
      <c r="A19" s="5"/>
      <c r="B19" s="25" t="s">
        <v>81</v>
      </c>
      <c r="C19" s="76" t="s">
        <v>388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37</v>
      </c>
      <c r="C20" s="76" t="s">
        <v>389</v>
      </c>
      <c r="D20" s="113" t="s">
        <v>72</v>
      </c>
      <c r="E20" s="114" t="s">
        <v>72</v>
      </c>
      <c r="F20" s="4"/>
    </row>
    <row r="21" spans="1:6" ht="15" customHeight="1" x14ac:dyDescent="0.2">
      <c r="A21" s="5"/>
      <c r="B21" s="25" t="s">
        <v>82</v>
      </c>
      <c r="C21" s="76" t="s">
        <v>390</v>
      </c>
      <c r="D21" s="113" t="s">
        <v>72</v>
      </c>
      <c r="E21" s="114" t="s">
        <v>72</v>
      </c>
      <c r="F21" s="4"/>
    </row>
    <row r="22" spans="1:6" ht="15" customHeight="1" x14ac:dyDescent="0.2">
      <c r="A22" s="5"/>
      <c r="B22" s="25" t="s">
        <v>61</v>
      </c>
      <c r="C22" s="76" t="s">
        <v>421</v>
      </c>
      <c r="D22" s="113" t="s">
        <v>72</v>
      </c>
      <c r="E22" s="114" t="s">
        <v>72</v>
      </c>
    </row>
    <row r="23" spans="1:6" ht="15" customHeight="1" x14ac:dyDescent="0.2">
      <c r="A23" s="5"/>
      <c r="B23" s="25" t="s">
        <v>83</v>
      </c>
      <c r="C23" s="76" t="s">
        <v>392</v>
      </c>
      <c r="D23" s="113" t="s">
        <v>72</v>
      </c>
      <c r="E23" s="114" t="s">
        <v>72</v>
      </c>
      <c r="F23" s="4"/>
    </row>
    <row r="24" spans="1:6" ht="15" customHeight="1" x14ac:dyDescent="0.2">
      <c r="A24" s="5"/>
      <c r="B24" s="25" t="s">
        <v>125</v>
      </c>
      <c r="C24" s="76" t="s">
        <v>346</v>
      </c>
      <c r="D24" s="113" t="s">
        <v>72</v>
      </c>
      <c r="E24" s="114" t="s">
        <v>72</v>
      </c>
      <c r="F24" s="4"/>
    </row>
    <row r="25" spans="1:6" ht="15" customHeight="1" x14ac:dyDescent="0.2">
      <c r="A25" s="5"/>
      <c r="B25" s="25" t="s">
        <v>126</v>
      </c>
      <c r="C25" s="76" t="s">
        <v>393</v>
      </c>
      <c r="D25" s="113" t="s">
        <v>72</v>
      </c>
      <c r="E25" s="114" t="s">
        <v>72</v>
      </c>
    </row>
    <row r="26" spans="1:6" ht="15" customHeight="1" thickBot="1" x14ac:dyDescent="0.25">
      <c r="A26" s="5"/>
      <c r="B26" s="29" t="s">
        <v>72</v>
      </c>
      <c r="C26" s="78"/>
      <c r="D26" s="111" t="s">
        <v>72</v>
      </c>
      <c r="E26" s="116" t="s">
        <v>72</v>
      </c>
      <c r="F26" s="4"/>
    </row>
    <row r="27" spans="1:6" ht="15" customHeight="1" x14ac:dyDescent="0.2">
      <c r="A27" s="5"/>
      <c r="B27" s="11"/>
      <c r="C27" s="47"/>
      <c r="D27" s="3"/>
      <c r="E27" s="3"/>
      <c r="F27" s="4"/>
    </row>
    <row r="28" spans="1:6" ht="15" customHeight="1" thickBot="1" x14ac:dyDescent="0.25">
      <c r="A28" s="5"/>
      <c r="B28" s="149" t="s">
        <v>7</v>
      </c>
      <c r="C28" s="150"/>
      <c r="D28" s="150"/>
      <c r="E28" s="150"/>
      <c r="F28" s="4"/>
    </row>
    <row r="29" spans="1:6" ht="15" customHeight="1" thickBot="1" x14ac:dyDescent="0.25">
      <c r="A29" s="5"/>
      <c r="B29" s="8" t="s">
        <v>1</v>
      </c>
      <c r="C29" s="9" t="s">
        <v>14</v>
      </c>
      <c r="D29" s="9" t="s">
        <v>2</v>
      </c>
      <c r="E29" s="10" t="s">
        <v>3</v>
      </c>
      <c r="F29" s="4"/>
    </row>
    <row r="30" spans="1:6" ht="15" customHeight="1" x14ac:dyDescent="0.2">
      <c r="A30" s="5"/>
      <c r="B30" s="39" t="s">
        <v>140</v>
      </c>
      <c r="C30" s="75" t="s">
        <v>310</v>
      </c>
      <c r="D30" s="110" t="s">
        <v>72</v>
      </c>
      <c r="E30" s="115">
        <v>8000</v>
      </c>
      <c r="F30" s="4"/>
    </row>
    <row r="31" spans="1:6" ht="15" customHeight="1" x14ac:dyDescent="0.2">
      <c r="A31" s="5"/>
      <c r="B31" s="25" t="s">
        <v>28</v>
      </c>
      <c r="C31" s="76" t="s">
        <v>289</v>
      </c>
      <c r="D31" s="113" t="s">
        <v>512</v>
      </c>
      <c r="E31" s="114">
        <v>8000</v>
      </c>
      <c r="F31" s="4"/>
    </row>
    <row r="32" spans="1:6" ht="15" customHeight="1" x14ac:dyDescent="0.2">
      <c r="A32" s="5"/>
      <c r="B32" s="25" t="s">
        <v>76</v>
      </c>
      <c r="C32" s="76" t="s">
        <v>243</v>
      </c>
      <c r="D32" s="113" t="s">
        <v>72</v>
      </c>
      <c r="E32" s="114">
        <v>2000</v>
      </c>
      <c r="F32" s="4"/>
    </row>
    <row r="33" spans="1:6" ht="15" customHeight="1" x14ac:dyDescent="0.2">
      <c r="A33" s="5"/>
      <c r="B33" s="25" t="s">
        <v>31</v>
      </c>
      <c r="C33" s="76" t="s">
        <v>185</v>
      </c>
      <c r="D33" s="113" t="s">
        <v>72</v>
      </c>
      <c r="E33" s="114">
        <v>2000</v>
      </c>
      <c r="F33" s="4"/>
    </row>
    <row r="34" spans="1:6" ht="15" customHeight="1" x14ac:dyDescent="0.2">
      <c r="A34" s="5"/>
      <c r="B34" s="25" t="s">
        <v>87</v>
      </c>
      <c r="C34" s="76" t="s">
        <v>317</v>
      </c>
      <c r="D34" s="113" t="s">
        <v>72</v>
      </c>
      <c r="E34" s="114">
        <v>4000</v>
      </c>
      <c r="F34" s="4"/>
    </row>
    <row r="35" spans="1:6" ht="15" customHeight="1" x14ac:dyDescent="0.2">
      <c r="A35" s="5"/>
      <c r="B35" s="25" t="s">
        <v>88</v>
      </c>
      <c r="C35" s="76" t="s">
        <v>394</v>
      </c>
      <c r="D35" s="113" t="s">
        <v>72</v>
      </c>
      <c r="E35" s="114">
        <v>8000</v>
      </c>
      <c r="F35" s="4"/>
    </row>
    <row r="36" spans="1:6" ht="15" customHeight="1" x14ac:dyDescent="0.2">
      <c r="A36" s="5"/>
      <c r="B36" s="25" t="s">
        <v>89</v>
      </c>
      <c r="C36" s="76" t="s">
        <v>395</v>
      </c>
      <c r="D36" s="113" t="s">
        <v>72</v>
      </c>
      <c r="E36" s="114">
        <v>16000</v>
      </c>
      <c r="F36" s="4"/>
    </row>
    <row r="37" spans="1:6" ht="15" customHeight="1" x14ac:dyDescent="0.2">
      <c r="A37" s="5"/>
      <c r="B37" s="25" t="s">
        <v>87</v>
      </c>
      <c r="C37" s="76" t="s">
        <v>317</v>
      </c>
      <c r="D37" s="113" t="s">
        <v>72</v>
      </c>
      <c r="E37" s="114">
        <v>4000</v>
      </c>
      <c r="F37" s="4"/>
    </row>
    <row r="38" spans="1:6" ht="15" customHeight="1" x14ac:dyDescent="0.2">
      <c r="A38" s="5"/>
      <c r="B38" s="25" t="s">
        <v>141</v>
      </c>
      <c r="C38" s="76" t="s">
        <v>396</v>
      </c>
      <c r="D38" s="113" t="s">
        <v>72</v>
      </c>
      <c r="E38" s="114">
        <v>8000</v>
      </c>
      <c r="F38" s="4"/>
    </row>
    <row r="39" spans="1:6" ht="15" customHeight="1" x14ac:dyDescent="0.2">
      <c r="A39" s="5"/>
      <c r="B39" s="25" t="s">
        <v>171</v>
      </c>
      <c r="C39" s="76" t="s">
        <v>422</v>
      </c>
      <c r="D39" s="113" t="s">
        <v>520</v>
      </c>
      <c r="E39" s="114" t="s">
        <v>72</v>
      </c>
      <c r="F39" s="4"/>
    </row>
    <row r="40" spans="1:6" ht="15" customHeight="1" x14ac:dyDescent="0.2">
      <c r="A40" s="5"/>
      <c r="B40" s="25" t="s">
        <v>142</v>
      </c>
      <c r="C40" s="76" t="s">
        <v>397</v>
      </c>
      <c r="D40" s="113" t="s">
        <v>72</v>
      </c>
      <c r="E40" s="114">
        <v>16000</v>
      </c>
      <c r="F40" s="4"/>
    </row>
    <row r="41" spans="1:6" ht="15" customHeight="1" x14ac:dyDescent="0.2">
      <c r="A41" s="5"/>
      <c r="B41" s="25" t="s">
        <v>90</v>
      </c>
      <c r="C41" s="76" t="s">
        <v>258</v>
      </c>
      <c r="D41" s="113" t="s">
        <v>72</v>
      </c>
      <c r="E41" s="114">
        <v>2000</v>
      </c>
      <c r="F41" s="4"/>
    </row>
    <row r="42" spans="1:6" ht="15" customHeight="1" x14ac:dyDescent="0.2">
      <c r="A42" s="5"/>
      <c r="B42" s="25" t="s">
        <v>91</v>
      </c>
      <c r="C42" s="76" t="s">
        <v>322</v>
      </c>
      <c r="D42" s="113" t="s">
        <v>72</v>
      </c>
      <c r="E42" s="114" t="s">
        <v>72</v>
      </c>
      <c r="F42" s="4"/>
    </row>
    <row r="43" spans="1:6" ht="15" customHeight="1" x14ac:dyDescent="0.2">
      <c r="A43" s="5"/>
      <c r="B43" s="25" t="s">
        <v>120</v>
      </c>
      <c r="C43" s="76" t="s">
        <v>398</v>
      </c>
      <c r="D43" s="113" t="s">
        <v>72</v>
      </c>
      <c r="E43" s="114" t="s">
        <v>72</v>
      </c>
      <c r="F43" s="4"/>
    </row>
    <row r="44" spans="1:6" ht="15" customHeight="1" x14ac:dyDescent="0.2">
      <c r="A44" s="5"/>
      <c r="B44" s="25" t="s">
        <v>143</v>
      </c>
      <c r="C44" s="76" t="s">
        <v>399</v>
      </c>
      <c r="D44" s="113" t="s">
        <v>72</v>
      </c>
      <c r="E44" s="114" t="s">
        <v>72</v>
      </c>
      <c r="F44" s="4"/>
    </row>
    <row r="45" spans="1:6" ht="15" customHeight="1" x14ac:dyDescent="0.2">
      <c r="A45" s="5"/>
      <c r="B45" s="25" t="s">
        <v>93</v>
      </c>
      <c r="C45" s="76" t="s">
        <v>400</v>
      </c>
      <c r="D45" s="113" t="s">
        <v>72</v>
      </c>
      <c r="E45" s="114" t="s">
        <v>72</v>
      </c>
      <c r="F45" s="4"/>
    </row>
    <row r="46" spans="1:6" ht="15" customHeight="1" x14ac:dyDescent="0.2">
      <c r="A46" s="5"/>
      <c r="B46" s="25" t="s">
        <v>94</v>
      </c>
      <c r="C46" s="76" t="s">
        <v>401</v>
      </c>
      <c r="D46" s="113" t="s">
        <v>72</v>
      </c>
      <c r="E46" s="114" t="s">
        <v>72</v>
      </c>
      <c r="F46" s="4"/>
    </row>
    <row r="47" spans="1:6" ht="15" customHeight="1" x14ac:dyDescent="0.2">
      <c r="A47" s="5"/>
      <c r="B47" s="25" t="s">
        <v>132</v>
      </c>
      <c r="C47" s="76" t="s">
        <v>379</v>
      </c>
      <c r="D47" s="113" t="s">
        <v>72</v>
      </c>
      <c r="E47" s="114" t="s">
        <v>72</v>
      </c>
      <c r="F47" s="4"/>
    </row>
    <row r="48" spans="1:6" ht="15" customHeight="1" x14ac:dyDescent="0.2">
      <c r="A48" s="5"/>
      <c r="B48" s="25" t="s">
        <v>144</v>
      </c>
      <c r="C48" s="76" t="s">
        <v>402</v>
      </c>
      <c r="D48" s="113" t="s">
        <v>72</v>
      </c>
      <c r="E48" s="114" t="s">
        <v>72</v>
      </c>
      <c r="F48" s="4"/>
    </row>
    <row r="49" spans="1:6" ht="15" customHeight="1" x14ac:dyDescent="0.2">
      <c r="A49" s="5"/>
      <c r="B49" s="25" t="s">
        <v>96</v>
      </c>
      <c r="C49" s="76" t="s">
        <v>403</v>
      </c>
      <c r="D49" s="113" t="s">
        <v>72</v>
      </c>
      <c r="E49" s="114" t="s">
        <v>72</v>
      </c>
      <c r="F49" s="4"/>
    </row>
    <row r="50" spans="1:6" ht="15" customHeight="1" x14ac:dyDescent="0.2">
      <c r="A50" s="5"/>
      <c r="B50" s="25" t="s">
        <v>134</v>
      </c>
      <c r="C50" s="76" t="s">
        <v>357</v>
      </c>
      <c r="D50" s="113" t="s">
        <v>72</v>
      </c>
      <c r="E50" s="114" t="s">
        <v>72</v>
      </c>
      <c r="F50" s="4"/>
    </row>
    <row r="51" spans="1:6" ht="15" customHeight="1" x14ac:dyDescent="0.2">
      <c r="A51" s="5"/>
      <c r="B51" s="25" t="s">
        <v>145</v>
      </c>
      <c r="C51" s="76" t="s">
        <v>327</v>
      </c>
      <c r="D51" s="113" t="s">
        <v>72</v>
      </c>
      <c r="E51" s="114" t="s">
        <v>72</v>
      </c>
      <c r="F51" s="4"/>
    </row>
    <row r="52" spans="1:6" ht="15" customHeight="1" x14ac:dyDescent="0.2">
      <c r="A52" s="5"/>
      <c r="B52" s="25" t="s">
        <v>98</v>
      </c>
      <c r="C52" s="76" t="s">
        <v>404</v>
      </c>
      <c r="D52" s="113" t="s">
        <v>72</v>
      </c>
      <c r="E52" s="114" t="s">
        <v>72</v>
      </c>
      <c r="F52" s="4"/>
    </row>
    <row r="53" spans="1:6" ht="15" customHeight="1" x14ac:dyDescent="0.2">
      <c r="A53" s="5"/>
      <c r="B53" s="25" t="s">
        <v>136</v>
      </c>
      <c r="C53" s="76" t="s">
        <v>359</v>
      </c>
      <c r="D53" s="113" t="s">
        <v>72</v>
      </c>
      <c r="E53" s="114" t="s">
        <v>72</v>
      </c>
      <c r="F53" s="4"/>
    </row>
    <row r="54" spans="1:6" ht="15" customHeight="1" x14ac:dyDescent="0.2">
      <c r="A54" s="5"/>
      <c r="B54" s="25" t="s">
        <v>135</v>
      </c>
      <c r="C54" s="76" t="s">
        <v>358</v>
      </c>
      <c r="D54" s="113" t="s">
        <v>72</v>
      </c>
      <c r="E54" s="114" t="s">
        <v>72</v>
      </c>
      <c r="F54" s="4"/>
    </row>
    <row r="55" spans="1:6" ht="15" customHeight="1" thickBot="1" x14ac:dyDescent="0.25">
      <c r="A55" s="5"/>
      <c r="B55" s="29" t="s">
        <v>101</v>
      </c>
      <c r="C55" s="78" t="s">
        <v>269</v>
      </c>
      <c r="D55" s="111" t="s">
        <v>72</v>
      </c>
      <c r="E55" s="116" t="s">
        <v>72</v>
      </c>
      <c r="F55" s="4"/>
    </row>
    <row r="56" spans="1:6" ht="8.25" customHeight="1" thickBot="1" x14ac:dyDescent="0.25">
      <c r="A56" s="5"/>
      <c r="B56" s="117"/>
      <c r="C56" s="118"/>
      <c r="D56" s="119"/>
      <c r="E56" s="120"/>
      <c r="F56" s="4"/>
    </row>
    <row r="57" spans="1:6" ht="15" customHeight="1" x14ac:dyDescent="0.2">
      <c r="A57" s="5"/>
      <c r="B57" s="39" t="s">
        <v>102</v>
      </c>
      <c r="C57" s="75" t="s">
        <v>270</v>
      </c>
      <c r="D57" s="110" t="s">
        <v>72</v>
      </c>
      <c r="E57" s="115" t="s">
        <v>72</v>
      </c>
      <c r="F57" s="4"/>
    </row>
    <row r="58" spans="1:6" ht="15" customHeight="1" x14ac:dyDescent="0.2">
      <c r="A58" s="5"/>
      <c r="B58" s="25" t="s">
        <v>87</v>
      </c>
      <c r="C58" s="76" t="s">
        <v>317</v>
      </c>
      <c r="D58" s="113" t="s">
        <v>72</v>
      </c>
      <c r="E58" s="114">
        <v>4000</v>
      </c>
      <c r="F58" s="4"/>
    </row>
    <row r="59" spans="1:6" ht="15" customHeight="1" x14ac:dyDescent="0.2">
      <c r="A59" s="5"/>
      <c r="B59" s="25" t="s">
        <v>103</v>
      </c>
      <c r="C59" s="76" t="s">
        <v>405</v>
      </c>
      <c r="D59" s="113" t="s">
        <v>72</v>
      </c>
      <c r="E59" s="114">
        <v>8000</v>
      </c>
      <c r="F59" s="4"/>
    </row>
    <row r="60" spans="1:6" ht="15" customHeight="1" x14ac:dyDescent="0.2">
      <c r="A60" s="5"/>
      <c r="B60" s="25" t="s">
        <v>104</v>
      </c>
      <c r="C60" s="76" t="s">
        <v>406</v>
      </c>
      <c r="D60" s="113" t="s">
        <v>72</v>
      </c>
      <c r="E60" s="114">
        <v>16000</v>
      </c>
      <c r="F60" s="4"/>
    </row>
    <row r="61" spans="1:6" ht="15" customHeight="1" x14ac:dyDescent="0.2">
      <c r="A61" s="5"/>
      <c r="B61" s="25" t="s">
        <v>87</v>
      </c>
      <c r="C61" s="76" t="s">
        <v>317</v>
      </c>
      <c r="D61" s="113" t="s">
        <v>72</v>
      </c>
      <c r="E61" s="114">
        <v>4000</v>
      </c>
      <c r="F61" s="4"/>
    </row>
    <row r="62" spans="1:6" ht="15" customHeight="1" x14ac:dyDescent="0.2">
      <c r="A62" s="5"/>
      <c r="B62" s="25" t="s">
        <v>103</v>
      </c>
      <c r="C62" s="76" t="s">
        <v>405</v>
      </c>
      <c r="D62" s="113" t="s">
        <v>72</v>
      </c>
      <c r="E62" s="114">
        <v>8000</v>
      </c>
      <c r="F62" s="4"/>
    </row>
    <row r="63" spans="1:6" ht="15" customHeight="1" x14ac:dyDescent="0.2">
      <c r="A63" s="5"/>
      <c r="B63" s="25" t="s">
        <v>103</v>
      </c>
      <c r="C63" s="76" t="s">
        <v>405</v>
      </c>
      <c r="D63" s="113" t="s">
        <v>72</v>
      </c>
      <c r="E63" s="114">
        <v>8000</v>
      </c>
      <c r="F63" s="4"/>
    </row>
    <row r="64" spans="1:6" ht="15" customHeight="1" x14ac:dyDescent="0.2">
      <c r="A64" s="5"/>
      <c r="B64" s="25" t="s">
        <v>172</v>
      </c>
      <c r="C64" s="76" t="s">
        <v>423</v>
      </c>
      <c r="D64" s="113" t="s">
        <v>521</v>
      </c>
      <c r="E64" s="114" t="s">
        <v>72</v>
      </c>
      <c r="F64" s="4"/>
    </row>
    <row r="65" spans="1:6" ht="15" customHeight="1" x14ac:dyDescent="0.2">
      <c r="A65" s="5"/>
      <c r="B65" s="25" t="s">
        <v>147</v>
      </c>
      <c r="C65" s="76" t="s">
        <v>408</v>
      </c>
      <c r="D65" s="113" t="s">
        <v>72</v>
      </c>
      <c r="E65" s="114">
        <v>16000</v>
      </c>
      <c r="F65" s="4"/>
    </row>
    <row r="66" spans="1:6" ht="15" customHeight="1" x14ac:dyDescent="0.2">
      <c r="A66" s="5"/>
      <c r="B66" s="25" t="s">
        <v>162</v>
      </c>
      <c r="C66" s="76" t="s">
        <v>409</v>
      </c>
      <c r="D66" s="113" t="s">
        <v>72</v>
      </c>
      <c r="E66" s="114" t="s">
        <v>72</v>
      </c>
      <c r="F66" s="4"/>
    </row>
    <row r="67" spans="1:6" ht="15" customHeight="1" x14ac:dyDescent="0.2">
      <c r="A67" s="5"/>
      <c r="B67" s="25" t="s">
        <v>105</v>
      </c>
      <c r="C67" s="76" t="s">
        <v>410</v>
      </c>
      <c r="D67" s="113" t="s">
        <v>72</v>
      </c>
      <c r="E67" s="114" t="s">
        <v>72</v>
      </c>
      <c r="F67" s="4"/>
    </row>
    <row r="68" spans="1:6" ht="15" customHeight="1" x14ac:dyDescent="0.2">
      <c r="A68" s="5"/>
      <c r="B68" s="25" t="s">
        <v>143</v>
      </c>
      <c r="C68" s="76" t="s">
        <v>323</v>
      </c>
      <c r="D68" s="113" t="s">
        <v>72</v>
      </c>
      <c r="E68" s="114" t="s">
        <v>72</v>
      </c>
      <c r="F68" s="4"/>
    </row>
    <row r="69" spans="1:6" ht="15" customHeight="1" x14ac:dyDescent="0.2">
      <c r="A69" s="5"/>
      <c r="B69" s="25" t="s">
        <v>132</v>
      </c>
      <c r="C69" s="76" t="s">
        <v>379</v>
      </c>
      <c r="D69" s="113" t="s">
        <v>72</v>
      </c>
      <c r="E69" s="114" t="s">
        <v>72</v>
      </c>
      <c r="F69" s="4"/>
    </row>
    <row r="70" spans="1:6" ht="15" customHeight="1" x14ac:dyDescent="0.2">
      <c r="A70" s="5"/>
      <c r="B70" s="25" t="s">
        <v>108</v>
      </c>
      <c r="C70" s="76" t="s">
        <v>276</v>
      </c>
      <c r="D70" s="113" t="s">
        <v>72</v>
      </c>
      <c r="E70" s="114" t="s">
        <v>72</v>
      </c>
      <c r="F70" s="4"/>
    </row>
    <row r="71" spans="1:6" ht="15" customHeight="1" x14ac:dyDescent="0.2">
      <c r="A71" s="5"/>
      <c r="B71" s="25" t="s">
        <v>109</v>
      </c>
      <c r="C71" s="76" t="s">
        <v>277</v>
      </c>
      <c r="D71" s="113" t="s">
        <v>72</v>
      </c>
      <c r="E71" s="114" t="s">
        <v>72</v>
      </c>
      <c r="F71" s="4"/>
    </row>
    <row r="72" spans="1:6" ht="15" customHeight="1" x14ac:dyDescent="0.2">
      <c r="A72" s="5"/>
      <c r="B72" s="25" t="s">
        <v>163</v>
      </c>
      <c r="C72" s="76" t="s">
        <v>411</v>
      </c>
      <c r="D72" s="113" t="s">
        <v>72</v>
      </c>
      <c r="E72" s="114" t="s">
        <v>72</v>
      </c>
      <c r="F72" s="4"/>
    </row>
    <row r="73" spans="1:6" ht="15" customHeight="1" x14ac:dyDescent="0.2">
      <c r="A73" s="5"/>
      <c r="B73" s="25" t="s">
        <v>173</v>
      </c>
      <c r="C73" s="76" t="s">
        <v>424</v>
      </c>
      <c r="D73" s="113" t="s">
        <v>72</v>
      </c>
      <c r="E73" s="114" t="s">
        <v>72</v>
      </c>
      <c r="F73" s="4"/>
    </row>
    <row r="74" spans="1:6" ht="15" customHeight="1" x14ac:dyDescent="0.2">
      <c r="A74" s="5"/>
      <c r="B74" s="25" t="s">
        <v>146</v>
      </c>
      <c r="C74" s="76" t="s">
        <v>407</v>
      </c>
      <c r="D74" s="113" t="s">
        <v>72</v>
      </c>
      <c r="E74" s="114">
        <v>8000</v>
      </c>
      <c r="F74" s="4"/>
    </row>
    <row r="75" spans="1:6" ht="15" customHeight="1" x14ac:dyDescent="0.2">
      <c r="A75" s="5"/>
      <c r="B75" s="25" t="s">
        <v>174</v>
      </c>
      <c r="C75" s="76" t="s">
        <v>425</v>
      </c>
      <c r="D75" s="113" t="s">
        <v>72</v>
      </c>
      <c r="E75" s="114" t="s">
        <v>72</v>
      </c>
      <c r="F75" s="4"/>
    </row>
    <row r="76" spans="1:6" ht="15" customHeight="1" x14ac:dyDescent="0.2">
      <c r="A76" s="5"/>
      <c r="B76" s="25" t="s">
        <v>141</v>
      </c>
      <c r="C76" s="76" t="s">
        <v>396</v>
      </c>
      <c r="D76" s="113" t="s">
        <v>72</v>
      </c>
      <c r="E76" s="114">
        <v>8000</v>
      </c>
      <c r="F76" s="4"/>
    </row>
    <row r="77" spans="1:6" ht="15" customHeight="1" thickBot="1" x14ac:dyDescent="0.25">
      <c r="A77" s="5"/>
      <c r="B77" s="29" t="s">
        <v>72</v>
      </c>
      <c r="C77" s="77"/>
      <c r="D77" s="111" t="s">
        <v>72</v>
      </c>
      <c r="E77" s="116" t="s">
        <v>72</v>
      </c>
      <c r="F77" s="4"/>
    </row>
    <row r="78" spans="1:6" ht="15" customHeight="1" x14ac:dyDescent="0.2">
      <c r="A78" s="5"/>
      <c r="B78" s="12"/>
      <c r="C78" s="12"/>
      <c r="D78" s="3"/>
      <c r="E78" s="3"/>
      <c r="F78" s="4"/>
    </row>
    <row r="79" spans="1:6" ht="16.5" thickBot="1" x14ac:dyDescent="0.25">
      <c r="A79" s="5"/>
      <c r="B79" s="149" t="s">
        <v>9</v>
      </c>
      <c r="C79" s="150"/>
      <c r="D79" s="150"/>
      <c r="E79" s="150"/>
      <c r="F79" s="4"/>
    </row>
    <row r="80" spans="1:6" ht="28.5" customHeight="1" thickBot="1" x14ac:dyDescent="0.25">
      <c r="A80" s="5"/>
      <c r="B80" s="8" t="s">
        <v>1</v>
      </c>
      <c r="C80" s="9" t="s">
        <v>14</v>
      </c>
      <c r="D80" s="9" t="s">
        <v>2</v>
      </c>
      <c r="E80" s="10" t="s">
        <v>3</v>
      </c>
      <c r="F80" s="4"/>
    </row>
    <row r="81" spans="1:6" ht="15" customHeight="1" x14ac:dyDescent="0.2">
      <c r="A81" s="5"/>
      <c r="B81" s="39" t="s">
        <v>110</v>
      </c>
      <c r="C81" s="76" t="s">
        <v>364</v>
      </c>
      <c r="D81" s="110" t="s">
        <v>505</v>
      </c>
      <c r="E81" s="115" t="s">
        <v>72</v>
      </c>
      <c r="F81" s="4"/>
    </row>
    <row r="82" spans="1:6" ht="15" customHeight="1" x14ac:dyDescent="0.2">
      <c r="A82" s="5"/>
      <c r="B82" s="25" t="s">
        <v>54</v>
      </c>
      <c r="C82" s="76" t="s">
        <v>412</v>
      </c>
      <c r="D82" s="113" t="s">
        <v>72</v>
      </c>
      <c r="E82" s="114" t="s">
        <v>72</v>
      </c>
      <c r="F82" s="4"/>
    </row>
    <row r="83" spans="1:6" ht="15" customHeight="1" x14ac:dyDescent="0.2">
      <c r="A83" s="5"/>
      <c r="B83" s="25" t="s">
        <v>111</v>
      </c>
      <c r="C83" s="76" t="s">
        <v>334</v>
      </c>
      <c r="D83" s="113" t="s">
        <v>72</v>
      </c>
      <c r="E83" s="114" t="s">
        <v>72</v>
      </c>
      <c r="F83" s="4"/>
    </row>
    <row r="84" spans="1:6" ht="15" customHeight="1" x14ac:dyDescent="0.2">
      <c r="A84" s="5"/>
      <c r="B84" s="25" t="s">
        <v>112</v>
      </c>
      <c r="C84" s="76" t="s">
        <v>413</v>
      </c>
      <c r="D84" s="113" t="s">
        <v>72</v>
      </c>
      <c r="E84" s="114" t="s">
        <v>72</v>
      </c>
      <c r="F84" s="4"/>
    </row>
    <row r="85" spans="1:6" ht="15" customHeight="1" x14ac:dyDescent="0.2">
      <c r="A85" s="5"/>
      <c r="B85" s="25" t="s">
        <v>113</v>
      </c>
      <c r="C85" s="76" t="s">
        <v>414</v>
      </c>
      <c r="D85" s="113" t="s">
        <v>72</v>
      </c>
      <c r="E85" s="114" t="s">
        <v>72</v>
      </c>
      <c r="F85" s="4"/>
    </row>
    <row r="86" spans="1:6" ht="15" customHeight="1" x14ac:dyDescent="0.2">
      <c r="A86" s="5"/>
      <c r="B86" s="25" t="s">
        <v>114</v>
      </c>
      <c r="C86" s="76" t="s">
        <v>335</v>
      </c>
      <c r="D86" s="113" t="s">
        <v>72</v>
      </c>
      <c r="E86" s="114" t="s">
        <v>72</v>
      </c>
      <c r="F86" s="4"/>
    </row>
    <row r="87" spans="1:6" ht="15" customHeight="1" x14ac:dyDescent="0.2">
      <c r="A87" s="5"/>
      <c r="B87" s="25" t="s">
        <v>116</v>
      </c>
      <c r="C87" s="76" t="s">
        <v>336</v>
      </c>
      <c r="D87" s="113" t="s">
        <v>72</v>
      </c>
      <c r="E87" s="114" t="s">
        <v>72</v>
      </c>
      <c r="F87" s="4"/>
    </row>
    <row r="88" spans="1:6" ht="15" customHeight="1" x14ac:dyDescent="0.2">
      <c r="A88" s="5"/>
      <c r="B88" s="25" t="s">
        <v>116</v>
      </c>
      <c r="C88" s="76" t="s">
        <v>336</v>
      </c>
      <c r="D88" s="113" t="s">
        <v>72</v>
      </c>
      <c r="E88" s="114" t="s">
        <v>72</v>
      </c>
      <c r="F88" s="4"/>
    </row>
    <row r="89" spans="1:6" ht="15" customHeight="1" x14ac:dyDescent="0.2">
      <c r="A89" s="5"/>
      <c r="B89" s="25" t="s">
        <v>117</v>
      </c>
      <c r="C89" s="76" t="s">
        <v>183</v>
      </c>
      <c r="D89" s="113" t="s">
        <v>72</v>
      </c>
      <c r="E89" s="114" t="s">
        <v>72</v>
      </c>
      <c r="F89" s="4"/>
    </row>
    <row r="90" spans="1:6" ht="15" customHeight="1" x14ac:dyDescent="0.2">
      <c r="A90" s="5"/>
      <c r="B90" s="25" t="s">
        <v>118</v>
      </c>
      <c r="C90" s="76" t="s">
        <v>15</v>
      </c>
      <c r="D90" s="113" t="s">
        <v>72</v>
      </c>
      <c r="E90" s="114" t="s">
        <v>72</v>
      </c>
      <c r="F90" s="4"/>
    </row>
    <row r="91" spans="1:6" ht="15" customHeight="1" x14ac:dyDescent="0.2">
      <c r="A91" s="5"/>
      <c r="B91" s="25" t="s">
        <v>164</v>
      </c>
      <c r="C91" s="76" t="s">
        <v>415</v>
      </c>
      <c r="D91" s="113" t="s">
        <v>519</v>
      </c>
      <c r="E91" s="114" t="s">
        <v>72</v>
      </c>
      <c r="F91" s="4"/>
    </row>
    <row r="92" spans="1:6" ht="15" customHeight="1" x14ac:dyDescent="0.2">
      <c r="A92" s="5"/>
      <c r="B92" s="25" t="s">
        <v>165</v>
      </c>
      <c r="C92" s="76" t="s">
        <v>416</v>
      </c>
      <c r="D92" s="113" t="s">
        <v>519</v>
      </c>
      <c r="E92" s="114" t="s">
        <v>72</v>
      </c>
      <c r="F92" s="4"/>
    </row>
    <row r="93" spans="1:6" ht="15" customHeight="1" x14ac:dyDescent="0.2">
      <c r="A93" s="5"/>
      <c r="B93" s="25" t="s">
        <v>165</v>
      </c>
      <c r="C93" s="76" t="s">
        <v>416</v>
      </c>
      <c r="D93" s="113" t="s">
        <v>519</v>
      </c>
      <c r="E93" s="114" t="s">
        <v>72</v>
      </c>
      <c r="F93" s="4"/>
    </row>
    <row r="94" spans="1:6" ht="15" customHeight="1" x14ac:dyDescent="0.2">
      <c r="A94" s="5"/>
      <c r="B94" s="25" t="s">
        <v>166</v>
      </c>
      <c r="C94" s="76" t="s">
        <v>417</v>
      </c>
      <c r="D94" s="113" t="s">
        <v>519</v>
      </c>
      <c r="E94" s="114">
        <v>8000</v>
      </c>
      <c r="F94" s="4"/>
    </row>
    <row r="95" spans="1:6" ht="15" customHeight="1" x14ac:dyDescent="0.2">
      <c r="A95" s="5"/>
      <c r="B95" s="25" t="s">
        <v>167</v>
      </c>
      <c r="C95" s="76" t="s">
        <v>418</v>
      </c>
      <c r="D95" s="113" t="s">
        <v>72</v>
      </c>
      <c r="E95" s="114">
        <v>8000</v>
      </c>
      <c r="F95" s="4"/>
    </row>
    <row r="96" spans="1:6" ht="15" customHeight="1" x14ac:dyDescent="0.2">
      <c r="A96" s="5"/>
      <c r="B96" s="25" t="s">
        <v>168</v>
      </c>
      <c r="C96" s="76" t="s">
        <v>419</v>
      </c>
      <c r="D96" s="113" t="s">
        <v>72</v>
      </c>
      <c r="E96" s="114">
        <v>8000</v>
      </c>
      <c r="F96" s="4"/>
    </row>
    <row r="97" spans="1:6" ht="15" customHeight="1" x14ac:dyDescent="0.2">
      <c r="A97" s="5"/>
      <c r="B97" s="25" t="s">
        <v>169</v>
      </c>
      <c r="C97" s="76" t="s">
        <v>420</v>
      </c>
      <c r="D97" s="113" t="s">
        <v>72</v>
      </c>
      <c r="E97" s="114" t="s">
        <v>72</v>
      </c>
      <c r="F97" s="4"/>
    </row>
    <row r="98" spans="1:6" ht="15" customHeight="1" x14ac:dyDescent="0.2">
      <c r="A98" s="5"/>
      <c r="B98" s="25" t="s">
        <v>170</v>
      </c>
      <c r="C98" s="76" t="s">
        <v>27</v>
      </c>
      <c r="D98" s="113" t="s">
        <v>72</v>
      </c>
      <c r="E98" s="114" t="s">
        <v>72</v>
      </c>
      <c r="F98" s="4"/>
    </row>
    <row r="99" spans="1:6" ht="15" customHeight="1" thickBot="1" x14ac:dyDescent="0.25">
      <c r="A99" s="5"/>
      <c r="B99" s="29" t="s">
        <v>72</v>
      </c>
      <c r="C99" s="112"/>
      <c r="D99" s="111" t="s">
        <v>72</v>
      </c>
      <c r="E99" s="116" t="s">
        <v>72</v>
      </c>
      <c r="F99" s="4"/>
    </row>
    <row r="100" spans="1:6" x14ac:dyDescent="0.2">
      <c r="A100" s="2"/>
      <c r="C100" s="4"/>
      <c r="E100" s="4"/>
      <c r="F100" s="4"/>
    </row>
    <row r="101" spans="1:6" x14ac:dyDescent="0.2">
      <c r="A101" s="2"/>
      <c r="C101" s="4"/>
      <c r="E101" s="4"/>
      <c r="F101" s="4"/>
    </row>
  </sheetData>
  <sheetProtection algorithmName="SHA-512" hashValue="MqEGz9jISNf7JKSqfRDSoMrXLBjIG4H8Z7GG+0js3XSIN0NrbVw5750pg89msN9k4MmeI/buyrbmOPHMfJw7Kg==" saltValue="5/orOaKx1GsCc0DNKq/reQ==" spinCount="100000" sheet="1" objects="1" scenarios="1"/>
  <mergeCells count="4">
    <mergeCell ref="E3:E5"/>
    <mergeCell ref="B13:E13"/>
    <mergeCell ref="B28:E28"/>
    <mergeCell ref="B79:E79"/>
  </mergeCells>
  <printOptions horizontalCentered="1"/>
  <pageMargins left="0" right="0" top="0.59055118110236227" bottom="0" header="0.31496062992125984" footer="0.31496062992125984"/>
  <pageSetup paperSize="9" scale="95" orientation="portrait" r:id="rId1"/>
  <rowBreaks count="1" manualBreakCount="1">
    <brk id="55" max="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16"/>
  <dimension ref="A1:F68"/>
  <sheetViews>
    <sheetView showGridLines="0" showRowColHeaders="0" zoomScaleNormal="100" workbookViewId="0"/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2.7109375" style="2" customWidth="1"/>
    <col min="6" max="6" width="2.5703125" style="4" customWidth="1"/>
    <col min="7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</row>
    <row r="3" spans="1:6" ht="15" customHeight="1" thickTop="1" x14ac:dyDescent="0.2">
      <c r="B3" s="1"/>
      <c r="D3" s="3"/>
      <c r="E3" s="151">
        <v>13</v>
      </c>
    </row>
    <row r="4" spans="1:6" ht="15" customHeight="1" x14ac:dyDescent="0.2">
      <c r="B4" s="1"/>
      <c r="D4" s="3"/>
      <c r="E4" s="154"/>
    </row>
    <row r="5" spans="1:6" ht="15" customHeight="1" thickBot="1" x14ac:dyDescent="0.25">
      <c r="B5" s="1"/>
      <c r="D5" s="3"/>
      <c r="E5" s="155"/>
    </row>
    <row r="6" spans="1:6" ht="15" customHeight="1" thickTop="1" x14ac:dyDescent="0.2">
      <c r="B6" s="1"/>
      <c r="D6" s="3"/>
      <c r="E6" s="13"/>
    </row>
    <row r="7" spans="1:6" ht="15" customHeight="1" x14ac:dyDescent="0.2">
      <c r="B7" s="1"/>
      <c r="D7" s="3"/>
      <c r="E7" s="13"/>
    </row>
    <row r="8" spans="1:6" ht="15" customHeight="1" x14ac:dyDescent="0.2">
      <c r="B8" s="1"/>
      <c r="D8" s="3"/>
      <c r="E8" s="13"/>
    </row>
    <row r="9" spans="1:6" ht="24" thickBot="1" x14ac:dyDescent="0.4">
      <c r="B9" s="6" t="s">
        <v>541</v>
      </c>
      <c r="D9" s="3"/>
      <c r="E9" s="13"/>
    </row>
    <row r="10" spans="1:6" s="18" customFormat="1" ht="16.5" customHeight="1" x14ac:dyDescent="0.25">
      <c r="B10" s="14"/>
      <c r="C10" s="15"/>
      <c r="D10" s="16"/>
      <c r="E10" s="17"/>
    </row>
    <row r="11" spans="1:6" s="18" customFormat="1" ht="16.5" customHeight="1" x14ac:dyDescent="0.25">
      <c r="B11" s="14"/>
      <c r="C11" s="15"/>
      <c r="D11" s="16"/>
      <c r="E11" s="17"/>
    </row>
    <row r="12" spans="1:6" x14ac:dyDescent="0.2">
      <c r="A12" s="2" t="s">
        <v>4</v>
      </c>
      <c r="B12" s="46" t="s">
        <v>531</v>
      </c>
      <c r="C12" s="4"/>
      <c r="D12" s="3"/>
      <c r="E12" s="3"/>
    </row>
    <row r="13" spans="1:6" ht="27" customHeight="1" thickBot="1" x14ac:dyDescent="0.25">
      <c r="A13" s="2"/>
      <c r="B13" s="149" t="s">
        <v>0</v>
      </c>
      <c r="C13" s="150"/>
      <c r="D13" s="150"/>
      <c r="E13" s="150"/>
    </row>
    <row r="14" spans="1:6" ht="15" customHeight="1" thickBot="1" x14ac:dyDescent="0.25">
      <c r="A14" s="5"/>
      <c r="B14" s="8" t="s">
        <v>1</v>
      </c>
      <c r="C14" s="9" t="s">
        <v>14</v>
      </c>
      <c r="D14" s="9" t="s">
        <v>2</v>
      </c>
      <c r="E14" s="10" t="s">
        <v>3</v>
      </c>
      <c r="F14" s="2" t="s">
        <v>4</v>
      </c>
    </row>
    <row r="15" spans="1:6" ht="15" customHeight="1" x14ac:dyDescent="0.2">
      <c r="A15" s="5"/>
      <c r="B15" s="39" t="s">
        <v>77</v>
      </c>
      <c r="C15" s="75" t="s">
        <v>426</v>
      </c>
      <c r="D15" s="110" t="s">
        <v>523</v>
      </c>
      <c r="E15" s="115" t="s">
        <v>72</v>
      </c>
      <c r="F15" s="2"/>
    </row>
    <row r="16" spans="1:6" ht="15" customHeight="1" x14ac:dyDescent="0.2">
      <c r="A16" s="5"/>
      <c r="B16" s="25" t="s">
        <v>78</v>
      </c>
      <c r="C16" s="76" t="s">
        <v>386</v>
      </c>
      <c r="D16" s="113" t="s">
        <v>517</v>
      </c>
      <c r="E16" s="114" t="s">
        <v>72</v>
      </c>
      <c r="F16" s="2"/>
    </row>
    <row r="17" spans="1:6" ht="15" customHeight="1" x14ac:dyDescent="0.2">
      <c r="A17" s="5"/>
      <c r="B17" s="25" t="s">
        <v>122</v>
      </c>
      <c r="C17" s="76" t="s">
        <v>427</v>
      </c>
      <c r="D17" s="113" t="s">
        <v>72</v>
      </c>
      <c r="E17" s="114" t="s">
        <v>72</v>
      </c>
    </row>
    <row r="18" spans="1:6" ht="15" customHeight="1" x14ac:dyDescent="0.2">
      <c r="A18" s="5"/>
      <c r="B18" s="25" t="s">
        <v>123</v>
      </c>
      <c r="C18" s="76" t="s">
        <v>428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124</v>
      </c>
      <c r="C19" s="76" t="s">
        <v>429</v>
      </c>
      <c r="D19" s="113" t="s">
        <v>72</v>
      </c>
      <c r="E19" s="114" t="s">
        <v>72</v>
      </c>
      <c r="F19" s="2"/>
    </row>
    <row r="20" spans="1:6" ht="15" customHeight="1" x14ac:dyDescent="0.2">
      <c r="A20" s="5"/>
      <c r="B20" s="25" t="s">
        <v>125</v>
      </c>
      <c r="C20" s="76" t="s">
        <v>430</v>
      </c>
      <c r="D20" s="113" t="s">
        <v>72</v>
      </c>
      <c r="E20" s="114" t="s">
        <v>72</v>
      </c>
    </row>
    <row r="21" spans="1:6" ht="15" customHeight="1" x14ac:dyDescent="0.2">
      <c r="A21" s="5"/>
      <c r="B21" s="25" t="s">
        <v>125</v>
      </c>
      <c r="C21" s="76" t="s">
        <v>295</v>
      </c>
      <c r="D21" s="113" t="s">
        <v>72</v>
      </c>
      <c r="E21" s="114" t="s">
        <v>72</v>
      </c>
    </row>
    <row r="22" spans="1:6" ht="15" customHeight="1" thickBot="1" x14ac:dyDescent="0.25">
      <c r="A22" s="5"/>
      <c r="B22" s="29" t="s">
        <v>72</v>
      </c>
      <c r="C22" s="78"/>
      <c r="D22" s="111" t="s">
        <v>72</v>
      </c>
      <c r="E22" s="116" t="s">
        <v>72</v>
      </c>
    </row>
    <row r="23" spans="1:6" ht="15" customHeight="1" x14ac:dyDescent="0.2">
      <c r="A23" s="5"/>
      <c r="B23" s="11"/>
      <c r="C23" s="47"/>
      <c r="D23" s="3"/>
      <c r="E23" s="3"/>
    </row>
    <row r="24" spans="1:6" ht="15" customHeight="1" thickBot="1" x14ac:dyDescent="0.25">
      <c r="A24" s="5"/>
      <c r="B24" s="149" t="s">
        <v>7</v>
      </c>
      <c r="C24" s="150"/>
      <c r="D24" s="150"/>
      <c r="E24" s="150"/>
    </row>
    <row r="25" spans="1:6" ht="15" customHeight="1" thickBot="1" x14ac:dyDescent="0.25">
      <c r="A25" s="5"/>
      <c r="B25" s="8" t="s">
        <v>1</v>
      </c>
      <c r="C25" s="9" t="s">
        <v>14</v>
      </c>
      <c r="D25" s="9" t="s">
        <v>2</v>
      </c>
      <c r="E25" s="10" t="s">
        <v>3</v>
      </c>
    </row>
    <row r="26" spans="1:6" ht="15" customHeight="1" x14ac:dyDescent="0.2">
      <c r="A26" s="5"/>
      <c r="B26" s="39" t="s">
        <v>121</v>
      </c>
      <c r="C26" s="75" t="s">
        <v>12</v>
      </c>
      <c r="D26" s="110" t="s">
        <v>72</v>
      </c>
      <c r="E26" s="115">
        <v>8000</v>
      </c>
    </row>
    <row r="27" spans="1:6" ht="15" customHeight="1" x14ac:dyDescent="0.2">
      <c r="A27" s="5"/>
      <c r="B27" s="25" t="s">
        <v>28</v>
      </c>
      <c r="C27" s="76" t="s">
        <v>339</v>
      </c>
      <c r="D27" s="113" t="s">
        <v>72</v>
      </c>
      <c r="E27" s="114">
        <v>8000</v>
      </c>
    </row>
    <row r="28" spans="1:6" ht="15" customHeight="1" x14ac:dyDescent="0.2">
      <c r="A28" s="5"/>
      <c r="B28" s="25" t="s">
        <v>76</v>
      </c>
      <c r="C28" s="76" t="s">
        <v>243</v>
      </c>
      <c r="D28" s="113" t="s">
        <v>72</v>
      </c>
      <c r="E28" s="114">
        <v>2000</v>
      </c>
    </row>
    <row r="29" spans="1:6" ht="15" customHeight="1" x14ac:dyDescent="0.2">
      <c r="A29" s="5"/>
      <c r="B29" s="25" t="s">
        <v>31</v>
      </c>
      <c r="C29" s="76" t="s">
        <v>185</v>
      </c>
      <c r="D29" s="113" t="s">
        <v>72</v>
      </c>
      <c r="E29" s="114">
        <v>2000</v>
      </c>
    </row>
    <row r="30" spans="1:6" ht="15" customHeight="1" x14ac:dyDescent="0.2">
      <c r="A30" s="5"/>
      <c r="B30" s="25" t="s">
        <v>127</v>
      </c>
      <c r="C30" s="76" t="s">
        <v>431</v>
      </c>
      <c r="D30" s="113" t="s">
        <v>72</v>
      </c>
      <c r="E30" s="114" t="s">
        <v>72</v>
      </c>
    </row>
    <row r="31" spans="1:6" ht="15" customHeight="1" x14ac:dyDescent="0.2">
      <c r="A31" s="5"/>
      <c r="B31" s="25" t="s">
        <v>128</v>
      </c>
      <c r="C31" s="76" t="s">
        <v>432</v>
      </c>
      <c r="D31" s="113" t="s">
        <v>72</v>
      </c>
      <c r="E31" s="114" t="s">
        <v>72</v>
      </c>
    </row>
    <row r="32" spans="1:6" ht="15" customHeight="1" x14ac:dyDescent="0.2">
      <c r="A32" s="5"/>
      <c r="B32" s="25" t="s">
        <v>129</v>
      </c>
      <c r="C32" s="76" t="s">
        <v>433</v>
      </c>
      <c r="D32" s="113" t="s">
        <v>72</v>
      </c>
      <c r="E32" s="114" t="s">
        <v>72</v>
      </c>
    </row>
    <row r="33" spans="1:5" ht="15" customHeight="1" x14ac:dyDescent="0.2">
      <c r="A33" s="5"/>
      <c r="B33" s="25" t="s">
        <v>90</v>
      </c>
      <c r="C33" s="76" t="s">
        <v>351</v>
      </c>
      <c r="D33" s="113" t="s">
        <v>72</v>
      </c>
      <c r="E33" s="114">
        <v>2000</v>
      </c>
    </row>
    <row r="34" spans="1:5" ht="15" customHeight="1" x14ac:dyDescent="0.2">
      <c r="A34" s="5"/>
      <c r="B34" s="25" t="s">
        <v>130</v>
      </c>
      <c r="C34" s="76" t="s">
        <v>434</v>
      </c>
      <c r="D34" s="113" t="s">
        <v>72</v>
      </c>
      <c r="E34" s="114" t="s">
        <v>72</v>
      </c>
    </row>
    <row r="35" spans="1:5" ht="15" customHeight="1" x14ac:dyDescent="0.2">
      <c r="A35" s="5"/>
      <c r="B35" s="25" t="s">
        <v>143</v>
      </c>
      <c r="C35" s="76" t="s">
        <v>323</v>
      </c>
      <c r="D35" s="113" t="s">
        <v>72</v>
      </c>
      <c r="E35" s="114" t="s">
        <v>72</v>
      </c>
    </row>
    <row r="36" spans="1:5" ht="15" customHeight="1" x14ac:dyDescent="0.2">
      <c r="A36" s="5"/>
      <c r="B36" s="25" t="s">
        <v>41</v>
      </c>
      <c r="C36" s="76" t="s">
        <v>435</v>
      </c>
      <c r="D36" s="113" t="s">
        <v>72</v>
      </c>
      <c r="E36" s="114" t="s">
        <v>72</v>
      </c>
    </row>
    <row r="37" spans="1:5" ht="15" customHeight="1" x14ac:dyDescent="0.2">
      <c r="A37" s="5"/>
      <c r="B37" s="25" t="s">
        <v>131</v>
      </c>
      <c r="C37" s="76" t="s">
        <v>436</v>
      </c>
      <c r="D37" s="113" t="s">
        <v>72</v>
      </c>
      <c r="E37" s="114" t="s">
        <v>72</v>
      </c>
    </row>
    <row r="38" spans="1:5" ht="15" customHeight="1" x14ac:dyDescent="0.2">
      <c r="A38" s="5"/>
      <c r="B38" s="25" t="s">
        <v>132</v>
      </c>
      <c r="C38" s="76" t="s">
        <v>437</v>
      </c>
      <c r="D38" s="113" t="s">
        <v>72</v>
      </c>
      <c r="E38" s="114" t="s">
        <v>72</v>
      </c>
    </row>
    <row r="39" spans="1:5" ht="15" customHeight="1" x14ac:dyDescent="0.2">
      <c r="A39" s="5"/>
      <c r="B39" s="25" t="s">
        <v>133</v>
      </c>
      <c r="C39" s="76" t="s">
        <v>438</v>
      </c>
      <c r="D39" s="113" t="s">
        <v>72</v>
      </c>
      <c r="E39" s="114" t="s">
        <v>72</v>
      </c>
    </row>
    <row r="40" spans="1:5" ht="15" customHeight="1" x14ac:dyDescent="0.2">
      <c r="A40" s="5"/>
      <c r="B40" s="25" t="s">
        <v>134</v>
      </c>
      <c r="C40" s="76" t="s">
        <v>439</v>
      </c>
      <c r="D40" s="113" t="s">
        <v>72</v>
      </c>
      <c r="E40" s="114" t="s">
        <v>72</v>
      </c>
    </row>
    <row r="41" spans="1:5" ht="15" customHeight="1" x14ac:dyDescent="0.2">
      <c r="A41" s="5"/>
      <c r="B41" s="25" t="s">
        <v>135</v>
      </c>
      <c r="C41" s="76" t="s">
        <v>440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136</v>
      </c>
      <c r="C42" s="76" t="s">
        <v>441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137</v>
      </c>
      <c r="C43" s="76" t="s">
        <v>442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152</v>
      </c>
      <c r="C44" s="76" t="s">
        <v>381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153</v>
      </c>
      <c r="C45" s="76" t="s">
        <v>382</v>
      </c>
      <c r="D45" s="113" t="s">
        <v>527</v>
      </c>
      <c r="E45" s="114" t="s">
        <v>72</v>
      </c>
    </row>
    <row r="46" spans="1:5" ht="15" customHeight="1" x14ac:dyDescent="0.2">
      <c r="A46" s="5"/>
      <c r="B46" s="25" t="s">
        <v>138</v>
      </c>
      <c r="C46" s="76" t="s">
        <v>443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139</v>
      </c>
      <c r="C47" s="76" t="s">
        <v>444</v>
      </c>
      <c r="D47" s="113" t="s">
        <v>72</v>
      </c>
      <c r="E47" s="114" t="s">
        <v>72</v>
      </c>
    </row>
    <row r="48" spans="1:5" ht="15" customHeight="1" thickBot="1" x14ac:dyDescent="0.25">
      <c r="A48" s="5"/>
      <c r="B48" s="29" t="s">
        <v>72</v>
      </c>
      <c r="C48" s="77"/>
      <c r="D48" s="111" t="s">
        <v>72</v>
      </c>
      <c r="E48" s="116" t="s">
        <v>72</v>
      </c>
    </row>
    <row r="49" spans="1:5" ht="15" customHeight="1" x14ac:dyDescent="0.2">
      <c r="A49" s="5"/>
      <c r="B49" s="12"/>
      <c r="C49" s="12"/>
      <c r="D49" s="3"/>
      <c r="E49" s="3"/>
    </row>
    <row r="50" spans="1:5" ht="16.5" thickBot="1" x14ac:dyDescent="0.25">
      <c r="A50" s="5"/>
      <c r="B50" s="149" t="s">
        <v>9</v>
      </c>
      <c r="C50" s="150"/>
      <c r="D50" s="150"/>
      <c r="E50" s="150"/>
    </row>
    <row r="51" spans="1:5" ht="28.5" customHeight="1" thickBot="1" x14ac:dyDescent="0.25">
      <c r="A51" s="5"/>
      <c r="B51" s="8" t="s">
        <v>1</v>
      </c>
      <c r="C51" s="9" t="s">
        <v>14</v>
      </c>
      <c r="D51" s="9" t="s">
        <v>2</v>
      </c>
      <c r="E51" s="10" t="s">
        <v>3</v>
      </c>
    </row>
    <row r="52" spans="1:5" ht="15" customHeight="1" x14ac:dyDescent="0.2">
      <c r="A52" s="5"/>
      <c r="B52" s="39" t="s">
        <v>110</v>
      </c>
      <c r="C52" s="76" t="s">
        <v>445</v>
      </c>
      <c r="D52" s="110" t="s">
        <v>505</v>
      </c>
      <c r="E52" s="115" t="s">
        <v>72</v>
      </c>
    </row>
    <row r="53" spans="1:5" ht="15" customHeight="1" x14ac:dyDescent="0.2">
      <c r="A53" s="5"/>
      <c r="B53" s="25" t="s">
        <v>54</v>
      </c>
      <c r="C53" s="76" t="s">
        <v>446</v>
      </c>
      <c r="D53" s="113" t="s">
        <v>505</v>
      </c>
      <c r="E53" s="114" t="s">
        <v>72</v>
      </c>
    </row>
    <row r="54" spans="1:5" ht="15" customHeight="1" x14ac:dyDescent="0.2">
      <c r="A54" s="5"/>
      <c r="B54" s="25" t="s">
        <v>112</v>
      </c>
      <c r="C54" s="76" t="s">
        <v>447</v>
      </c>
      <c r="D54" s="113" t="s">
        <v>72</v>
      </c>
      <c r="E54" s="114" t="s">
        <v>72</v>
      </c>
    </row>
    <row r="55" spans="1:5" ht="15" customHeight="1" x14ac:dyDescent="0.2">
      <c r="A55" s="5"/>
      <c r="B55" s="25" t="s">
        <v>113</v>
      </c>
      <c r="C55" s="76" t="s">
        <v>448</v>
      </c>
      <c r="D55" s="113" t="s">
        <v>72</v>
      </c>
      <c r="E55" s="114" t="s">
        <v>72</v>
      </c>
    </row>
    <row r="56" spans="1:5" ht="15" customHeight="1" x14ac:dyDescent="0.2">
      <c r="A56" s="5"/>
      <c r="B56" s="25" t="s">
        <v>111</v>
      </c>
      <c r="C56" s="76" t="s">
        <v>449</v>
      </c>
      <c r="D56" s="113" t="s">
        <v>72</v>
      </c>
      <c r="E56" s="114" t="s">
        <v>72</v>
      </c>
    </row>
    <row r="57" spans="1:5" ht="15" customHeight="1" x14ac:dyDescent="0.2">
      <c r="A57" s="5"/>
      <c r="B57" s="25" t="s">
        <v>157</v>
      </c>
      <c r="C57" s="76" t="s">
        <v>370</v>
      </c>
      <c r="D57" s="113" t="s">
        <v>72</v>
      </c>
      <c r="E57" s="114" t="s">
        <v>72</v>
      </c>
    </row>
    <row r="58" spans="1:5" ht="15" customHeight="1" x14ac:dyDescent="0.2">
      <c r="A58" s="5"/>
      <c r="B58" s="25" t="s">
        <v>158</v>
      </c>
      <c r="C58" s="76" t="s">
        <v>371</v>
      </c>
      <c r="D58" s="113" t="s">
        <v>72</v>
      </c>
      <c r="E58" s="114" t="s">
        <v>72</v>
      </c>
    </row>
    <row r="59" spans="1:5" ht="15" customHeight="1" x14ac:dyDescent="0.2">
      <c r="A59" s="5"/>
      <c r="B59" s="25" t="s">
        <v>175</v>
      </c>
      <c r="C59" s="76" t="s">
        <v>450</v>
      </c>
      <c r="D59" s="113" t="s">
        <v>72</v>
      </c>
      <c r="E59" s="114" t="s">
        <v>72</v>
      </c>
    </row>
    <row r="60" spans="1:5" ht="15" customHeight="1" x14ac:dyDescent="0.2">
      <c r="A60" s="5"/>
      <c r="B60" s="25" t="s">
        <v>114</v>
      </c>
      <c r="C60" s="76" t="s">
        <v>335</v>
      </c>
      <c r="D60" s="113" t="s">
        <v>72</v>
      </c>
      <c r="E60" s="114" t="s">
        <v>72</v>
      </c>
    </row>
    <row r="61" spans="1:5" ht="15" customHeight="1" x14ac:dyDescent="0.2">
      <c r="A61" s="5"/>
      <c r="B61" s="25" t="s">
        <v>115</v>
      </c>
      <c r="C61" s="76" t="s">
        <v>451</v>
      </c>
      <c r="D61" s="113" t="s">
        <v>72</v>
      </c>
      <c r="E61" s="114" t="s">
        <v>72</v>
      </c>
    </row>
    <row r="62" spans="1:5" ht="15" customHeight="1" x14ac:dyDescent="0.2">
      <c r="A62" s="5"/>
      <c r="B62" s="25" t="s">
        <v>117</v>
      </c>
      <c r="C62" s="76" t="s">
        <v>288</v>
      </c>
      <c r="D62" s="113" t="s">
        <v>72</v>
      </c>
      <c r="E62" s="114" t="s">
        <v>72</v>
      </c>
    </row>
    <row r="63" spans="1:5" ht="15" customHeight="1" x14ac:dyDescent="0.2">
      <c r="A63" s="5"/>
      <c r="B63" s="25" t="s">
        <v>117</v>
      </c>
      <c r="C63" s="76" t="s">
        <v>183</v>
      </c>
      <c r="D63" s="113" t="s">
        <v>72</v>
      </c>
      <c r="E63" s="114" t="s">
        <v>72</v>
      </c>
    </row>
    <row r="64" spans="1:5" ht="15" customHeight="1" x14ac:dyDescent="0.2">
      <c r="A64" s="5"/>
      <c r="B64" s="25" t="s">
        <v>118</v>
      </c>
      <c r="C64" s="76" t="s">
        <v>452</v>
      </c>
      <c r="D64" s="113" t="s">
        <v>72</v>
      </c>
      <c r="E64" s="114" t="s">
        <v>72</v>
      </c>
    </row>
    <row r="65" spans="1:5" ht="15" customHeight="1" x14ac:dyDescent="0.2">
      <c r="A65" s="5"/>
      <c r="B65" s="25" t="s">
        <v>119</v>
      </c>
      <c r="C65" s="76" t="s">
        <v>453</v>
      </c>
      <c r="D65" s="113" t="s">
        <v>72</v>
      </c>
      <c r="E65" s="114" t="s">
        <v>72</v>
      </c>
    </row>
    <row r="66" spans="1:5" ht="15" customHeight="1" thickBot="1" x14ac:dyDescent="0.25">
      <c r="A66" s="5"/>
      <c r="B66" s="29" t="s">
        <v>72</v>
      </c>
      <c r="C66" s="112"/>
      <c r="D66" s="111" t="s">
        <v>72</v>
      </c>
      <c r="E66" s="116" t="s">
        <v>72</v>
      </c>
    </row>
    <row r="67" spans="1:5" x14ac:dyDescent="0.2">
      <c r="A67" s="2"/>
      <c r="C67" s="4"/>
      <c r="E67" s="4"/>
    </row>
    <row r="68" spans="1:5" x14ac:dyDescent="0.2">
      <c r="A68" s="2"/>
      <c r="C68" s="4"/>
      <c r="E68" s="4"/>
    </row>
  </sheetData>
  <sheetProtection algorithmName="SHA-512" hashValue="kH1XBL5+1qsW/HxQ1AhuZhWA61y5Pv8iU6A+wSIlOV1V+x//gLgaV3GB9AGQI3qdciWHAmjBi9i9CDtBX/65wA==" saltValue="S1eE/Qo0PJLTNPCqgs2B7Q==" spinCount="100000" sheet="1" objects="1" scenarios="1"/>
  <mergeCells count="4">
    <mergeCell ref="E3:E5"/>
    <mergeCell ref="B13:E13"/>
    <mergeCell ref="B24:E24"/>
    <mergeCell ref="B50:E50"/>
  </mergeCells>
  <printOptions horizontalCentered="1"/>
  <pageMargins left="0" right="0" top="0.78740157480314965" bottom="0.19685039370078741" header="0.31496062992125984" footer="0.31496062992125984"/>
  <pageSetup paperSize="9" scale="98" orientation="portrait" r:id="rId1"/>
  <rowBreaks count="1" manualBreakCount="1">
    <brk id="49" max="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17"/>
  <dimension ref="A1:G72"/>
  <sheetViews>
    <sheetView showGridLines="0" showRowColHeaders="0" zoomScaleNormal="100" workbookViewId="0">
      <selection activeCell="D60" sqref="D60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23" style="2" customWidth="1"/>
    <col min="4" max="4" width="28.7109375" style="4" customWidth="1"/>
    <col min="5" max="5" width="12.7109375" style="2" customWidth="1"/>
    <col min="6" max="6" width="2.5703125" style="4" customWidth="1"/>
    <col min="7" max="7" width="9.7109375" style="2" customWidth="1"/>
    <col min="8" max="8" width="11" style="4" customWidth="1"/>
    <col min="9" max="16384" width="9.140625" style="4"/>
  </cols>
  <sheetData>
    <row r="1" spans="1:7" ht="15" customHeight="1" x14ac:dyDescent="0.2"/>
    <row r="2" spans="1:7" ht="15" customHeight="1" thickBot="1" x14ac:dyDescent="0.25">
      <c r="B2" s="1"/>
      <c r="D2" s="3"/>
      <c r="E2" s="13"/>
      <c r="G2" s="5"/>
    </row>
    <row r="3" spans="1:7" ht="15" customHeight="1" thickTop="1" x14ac:dyDescent="0.2">
      <c r="B3" s="1"/>
      <c r="D3" s="3"/>
      <c r="E3" s="151">
        <v>14</v>
      </c>
      <c r="G3" s="5"/>
    </row>
    <row r="4" spans="1:7" ht="15" customHeight="1" x14ac:dyDescent="0.2">
      <c r="B4" s="1"/>
      <c r="D4" s="3"/>
      <c r="E4" s="154"/>
      <c r="G4" s="5"/>
    </row>
    <row r="5" spans="1:7" ht="15" customHeight="1" thickBot="1" x14ac:dyDescent="0.25">
      <c r="B5" s="1"/>
      <c r="D5" s="3"/>
      <c r="E5" s="155"/>
      <c r="G5" s="5"/>
    </row>
    <row r="6" spans="1:7" ht="15" customHeight="1" thickTop="1" x14ac:dyDescent="0.2">
      <c r="B6" s="1"/>
      <c r="D6" s="3"/>
      <c r="E6" s="13"/>
      <c r="G6" s="5"/>
    </row>
    <row r="7" spans="1:7" ht="15" customHeight="1" x14ac:dyDescent="0.2">
      <c r="B7" s="1"/>
      <c r="D7" s="3"/>
      <c r="E7" s="13"/>
      <c r="G7" s="5"/>
    </row>
    <row r="8" spans="1:7" ht="15" customHeight="1" x14ac:dyDescent="0.2">
      <c r="B8" s="1"/>
      <c r="D8" s="3"/>
      <c r="E8" s="13"/>
      <c r="G8" s="5"/>
    </row>
    <row r="9" spans="1:7" ht="24" thickBot="1" x14ac:dyDescent="0.4">
      <c r="B9" s="99" t="s">
        <v>543</v>
      </c>
      <c r="D9" s="3"/>
      <c r="E9" s="13"/>
      <c r="G9" s="5"/>
    </row>
    <row r="10" spans="1:7" ht="15" customHeight="1" x14ac:dyDescent="0.2">
      <c r="B10" s="14"/>
      <c r="D10" s="3"/>
      <c r="E10" s="13"/>
      <c r="G10" s="5"/>
    </row>
    <row r="11" spans="1:7" ht="15" customHeight="1" x14ac:dyDescent="0.2">
      <c r="B11" s="14"/>
      <c r="D11" s="3"/>
      <c r="E11" s="13"/>
      <c r="G11" s="5"/>
    </row>
    <row r="12" spans="1:7" ht="15" customHeight="1" x14ac:dyDescent="0.2">
      <c r="B12" s="14"/>
      <c r="D12" s="3"/>
      <c r="E12" s="13"/>
      <c r="G12" s="5"/>
    </row>
    <row r="13" spans="1:7" x14ac:dyDescent="0.2">
      <c r="A13" s="2" t="s">
        <v>4</v>
      </c>
      <c r="B13" s="46" t="s">
        <v>531</v>
      </c>
      <c r="C13" s="4"/>
      <c r="D13" s="3"/>
      <c r="E13" s="3"/>
      <c r="G13" s="4"/>
    </row>
    <row r="14" spans="1:7" ht="27" customHeight="1" thickBot="1" x14ac:dyDescent="0.25">
      <c r="A14" s="2"/>
      <c r="B14" s="149" t="s">
        <v>0</v>
      </c>
      <c r="C14" s="150"/>
      <c r="D14" s="150"/>
      <c r="E14" s="150"/>
      <c r="G14" s="4"/>
    </row>
    <row r="15" spans="1:7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  <c r="G15" s="4"/>
    </row>
    <row r="16" spans="1:7" ht="15" customHeight="1" x14ac:dyDescent="0.2">
      <c r="A16" s="5"/>
      <c r="B16" s="39" t="s">
        <v>77</v>
      </c>
      <c r="C16" s="75" t="s">
        <v>426</v>
      </c>
      <c r="D16" s="110" t="s">
        <v>523</v>
      </c>
      <c r="E16" s="115" t="s">
        <v>72</v>
      </c>
      <c r="F16" s="2"/>
      <c r="G16" s="4"/>
    </row>
    <row r="17" spans="1:7" ht="15" customHeight="1" x14ac:dyDescent="0.2">
      <c r="A17" s="5"/>
      <c r="B17" s="25" t="s">
        <v>78</v>
      </c>
      <c r="C17" s="76" t="s">
        <v>386</v>
      </c>
      <c r="D17" s="113" t="s">
        <v>517</v>
      </c>
      <c r="E17" s="114" t="s">
        <v>72</v>
      </c>
      <c r="F17" s="2"/>
      <c r="G17" s="4"/>
    </row>
    <row r="18" spans="1:7" ht="15" customHeight="1" x14ac:dyDescent="0.2">
      <c r="A18" s="5"/>
      <c r="B18" s="25" t="s">
        <v>122</v>
      </c>
      <c r="C18" s="76" t="s">
        <v>455</v>
      </c>
      <c r="D18" s="113" t="s">
        <v>72</v>
      </c>
      <c r="E18" s="114" t="s">
        <v>72</v>
      </c>
      <c r="G18" s="4"/>
    </row>
    <row r="19" spans="1:7" ht="15" customHeight="1" x14ac:dyDescent="0.2">
      <c r="A19" s="5"/>
      <c r="B19" s="25" t="s">
        <v>123</v>
      </c>
      <c r="C19" s="76" t="s">
        <v>456</v>
      </c>
      <c r="D19" s="113" t="s">
        <v>72</v>
      </c>
      <c r="E19" s="114" t="s">
        <v>72</v>
      </c>
      <c r="G19" s="4"/>
    </row>
    <row r="20" spans="1:7" ht="15" customHeight="1" x14ac:dyDescent="0.2">
      <c r="A20" s="5"/>
      <c r="B20" s="25" t="s">
        <v>124</v>
      </c>
      <c r="C20" s="76" t="s">
        <v>429</v>
      </c>
      <c r="D20" s="113" t="s">
        <v>72</v>
      </c>
      <c r="E20" s="114" t="s">
        <v>72</v>
      </c>
      <c r="F20" s="2"/>
      <c r="G20" s="4"/>
    </row>
    <row r="21" spans="1:7" ht="15" customHeight="1" x14ac:dyDescent="0.2">
      <c r="A21" s="5"/>
      <c r="B21" s="25" t="s">
        <v>125</v>
      </c>
      <c r="C21" s="76" t="s">
        <v>430</v>
      </c>
      <c r="D21" s="113" t="s">
        <v>72</v>
      </c>
      <c r="E21" s="114" t="s">
        <v>72</v>
      </c>
      <c r="G21" s="4"/>
    </row>
    <row r="22" spans="1:7" ht="15" customHeight="1" x14ac:dyDescent="0.2">
      <c r="A22" s="5"/>
      <c r="B22" s="25" t="s">
        <v>125</v>
      </c>
      <c r="C22" s="76" t="s">
        <v>295</v>
      </c>
      <c r="D22" s="113" t="s">
        <v>72</v>
      </c>
      <c r="E22" s="114" t="s">
        <v>72</v>
      </c>
      <c r="G22" s="4"/>
    </row>
    <row r="23" spans="1:7" ht="15" customHeight="1" thickBot="1" x14ac:dyDescent="0.25">
      <c r="A23" s="5"/>
      <c r="B23" s="29" t="s">
        <v>72</v>
      </c>
      <c r="C23" s="78"/>
      <c r="D23" s="111" t="s">
        <v>72</v>
      </c>
      <c r="E23" s="116" t="s">
        <v>72</v>
      </c>
      <c r="G23" s="4"/>
    </row>
    <row r="24" spans="1:7" ht="15" customHeight="1" x14ac:dyDescent="0.2">
      <c r="A24" s="5"/>
      <c r="B24" s="11"/>
      <c r="C24" s="47"/>
      <c r="D24" s="3"/>
      <c r="E24" s="3"/>
      <c r="G24" s="4"/>
    </row>
    <row r="25" spans="1:7" ht="15" customHeight="1" thickBot="1" x14ac:dyDescent="0.25">
      <c r="A25" s="5"/>
      <c r="B25" s="149" t="s">
        <v>7</v>
      </c>
      <c r="C25" s="150"/>
      <c r="D25" s="150"/>
      <c r="E25" s="150"/>
      <c r="G25" s="4"/>
    </row>
    <row r="26" spans="1:7" ht="15" customHeight="1" thickBot="1" x14ac:dyDescent="0.25">
      <c r="A26" s="5"/>
      <c r="B26" s="8" t="s">
        <v>1</v>
      </c>
      <c r="C26" s="9" t="s">
        <v>14</v>
      </c>
      <c r="D26" s="9" t="s">
        <v>2</v>
      </c>
      <c r="E26" s="10" t="s">
        <v>3</v>
      </c>
      <c r="G26" s="4"/>
    </row>
    <row r="27" spans="1:7" ht="15" customHeight="1" x14ac:dyDescent="0.2">
      <c r="A27" s="5"/>
      <c r="B27" s="39" t="s">
        <v>121</v>
      </c>
      <c r="C27" s="75" t="s">
        <v>454</v>
      </c>
      <c r="D27" s="110" t="s">
        <v>522</v>
      </c>
      <c r="E27" s="115" t="s">
        <v>72</v>
      </c>
      <c r="G27" s="4"/>
    </row>
    <row r="28" spans="1:7" ht="15" customHeight="1" x14ac:dyDescent="0.2">
      <c r="A28" s="5"/>
      <c r="B28" s="25" t="s">
        <v>6</v>
      </c>
      <c r="C28" s="76" t="s">
        <v>184</v>
      </c>
      <c r="D28" s="113" t="s">
        <v>72</v>
      </c>
      <c r="E28" s="114">
        <v>8000</v>
      </c>
      <c r="G28" s="4"/>
    </row>
    <row r="29" spans="1:7" ht="15" customHeight="1" x14ac:dyDescent="0.2">
      <c r="A29" s="5"/>
      <c r="B29" s="25" t="s">
        <v>76</v>
      </c>
      <c r="C29" s="76" t="s">
        <v>243</v>
      </c>
      <c r="D29" s="113" t="s">
        <v>72</v>
      </c>
      <c r="E29" s="114">
        <v>2000</v>
      </c>
      <c r="G29" s="4"/>
    </row>
    <row r="30" spans="1:7" ht="15" customHeight="1" x14ac:dyDescent="0.2">
      <c r="A30" s="5"/>
      <c r="B30" s="25" t="s">
        <v>31</v>
      </c>
      <c r="C30" s="76" t="s">
        <v>185</v>
      </c>
      <c r="D30" s="113" t="s">
        <v>72</v>
      </c>
      <c r="E30" s="114">
        <v>2000</v>
      </c>
      <c r="G30" s="4"/>
    </row>
    <row r="31" spans="1:7" ht="15" customHeight="1" x14ac:dyDescent="0.2">
      <c r="A31" s="5"/>
      <c r="B31" s="25" t="s">
        <v>127</v>
      </c>
      <c r="C31" s="76" t="s">
        <v>457</v>
      </c>
      <c r="D31" s="113" t="s">
        <v>72</v>
      </c>
      <c r="E31" s="114" t="s">
        <v>72</v>
      </c>
      <c r="G31" s="4"/>
    </row>
    <row r="32" spans="1:7" ht="15" customHeight="1" x14ac:dyDescent="0.2">
      <c r="A32" s="5"/>
      <c r="B32" s="25" t="s">
        <v>128</v>
      </c>
      <c r="C32" s="76" t="s">
        <v>458</v>
      </c>
      <c r="D32" s="113" t="s">
        <v>72</v>
      </c>
      <c r="E32" s="114" t="s">
        <v>72</v>
      </c>
      <c r="G32" s="4"/>
    </row>
    <row r="33" spans="1:7" ht="15" customHeight="1" x14ac:dyDescent="0.2">
      <c r="A33" s="5"/>
      <c r="B33" s="25" t="s">
        <v>129</v>
      </c>
      <c r="C33" s="76" t="s">
        <v>459</v>
      </c>
      <c r="D33" s="113" t="s">
        <v>72</v>
      </c>
      <c r="E33" s="114" t="s">
        <v>72</v>
      </c>
      <c r="G33" s="4"/>
    </row>
    <row r="34" spans="1:7" ht="15" customHeight="1" x14ac:dyDescent="0.2">
      <c r="A34" s="5"/>
      <c r="B34" s="25" t="s">
        <v>90</v>
      </c>
      <c r="C34" s="76" t="s">
        <v>351</v>
      </c>
      <c r="D34" s="113" t="s">
        <v>72</v>
      </c>
      <c r="E34" s="114">
        <v>2000</v>
      </c>
      <c r="G34" s="4"/>
    </row>
    <row r="35" spans="1:7" ht="15" customHeight="1" x14ac:dyDescent="0.2">
      <c r="A35" s="5"/>
      <c r="B35" s="25" t="s">
        <v>130</v>
      </c>
      <c r="C35" s="76" t="s">
        <v>434</v>
      </c>
      <c r="D35" s="113" t="s">
        <v>72</v>
      </c>
      <c r="E35" s="114" t="s">
        <v>72</v>
      </c>
      <c r="G35" s="4"/>
    </row>
    <row r="36" spans="1:7" ht="15" customHeight="1" x14ac:dyDescent="0.2">
      <c r="A36" s="5"/>
      <c r="B36" s="25" t="s">
        <v>92</v>
      </c>
      <c r="C36" s="76" t="s">
        <v>460</v>
      </c>
      <c r="D36" s="113" t="s">
        <v>72</v>
      </c>
      <c r="E36" s="114" t="s">
        <v>72</v>
      </c>
      <c r="G36" s="4"/>
    </row>
    <row r="37" spans="1:7" ht="15" customHeight="1" x14ac:dyDescent="0.2">
      <c r="A37" s="5"/>
      <c r="B37" s="25" t="s">
        <v>41</v>
      </c>
      <c r="C37" s="76" t="s">
        <v>461</v>
      </c>
      <c r="D37" s="113" t="s">
        <v>72</v>
      </c>
      <c r="E37" s="114" t="s">
        <v>72</v>
      </c>
      <c r="G37" s="4"/>
    </row>
    <row r="38" spans="1:7" ht="15" customHeight="1" x14ac:dyDescent="0.2">
      <c r="A38" s="5"/>
      <c r="B38" s="25" t="s">
        <v>131</v>
      </c>
      <c r="C38" s="76" t="s">
        <v>436</v>
      </c>
      <c r="D38" s="113" t="s">
        <v>72</v>
      </c>
      <c r="E38" s="114" t="s">
        <v>72</v>
      </c>
      <c r="G38" s="4"/>
    </row>
    <row r="39" spans="1:7" ht="15" customHeight="1" x14ac:dyDescent="0.2">
      <c r="A39" s="5"/>
      <c r="B39" s="25" t="s">
        <v>132</v>
      </c>
      <c r="C39" s="76" t="s">
        <v>462</v>
      </c>
      <c r="D39" s="113" t="s">
        <v>72</v>
      </c>
      <c r="E39" s="114" t="s">
        <v>72</v>
      </c>
      <c r="G39" s="4"/>
    </row>
    <row r="40" spans="1:7" ht="15" customHeight="1" x14ac:dyDescent="0.2">
      <c r="A40" s="5"/>
      <c r="B40" s="25" t="s">
        <v>133</v>
      </c>
      <c r="C40" s="76" t="s">
        <v>438</v>
      </c>
      <c r="D40" s="113" t="s">
        <v>72</v>
      </c>
      <c r="E40" s="114" t="s">
        <v>72</v>
      </c>
      <c r="G40" s="4"/>
    </row>
    <row r="41" spans="1:7" ht="15" customHeight="1" x14ac:dyDescent="0.2">
      <c r="A41" s="5"/>
      <c r="B41" s="25" t="s">
        <v>134</v>
      </c>
      <c r="C41" s="76" t="s">
        <v>439</v>
      </c>
      <c r="D41" s="113" t="s">
        <v>72</v>
      </c>
      <c r="E41" s="114" t="s">
        <v>72</v>
      </c>
      <c r="G41" s="4"/>
    </row>
    <row r="42" spans="1:7" ht="15" customHeight="1" x14ac:dyDescent="0.2">
      <c r="A42" s="5"/>
      <c r="B42" s="25" t="s">
        <v>135</v>
      </c>
      <c r="C42" s="76" t="s">
        <v>463</v>
      </c>
      <c r="D42" s="113" t="s">
        <v>72</v>
      </c>
      <c r="E42" s="114" t="s">
        <v>72</v>
      </c>
      <c r="G42" s="4"/>
    </row>
    <row r="43" spans="1:7" ht="15" customHeight="1" x14ac:dyDescent="0.2">
      <c r="A43" s="5"/>
      <c r="B43" s="25" t="s">
        <v>136</v>
      </c>
      <c r="C43" s="76" t="s">
        <v>441</v>
      </c>
      <c r="D43" s="113" t="s">
        <v>72</v>
      </c>
      <c r="E43" s="114" t="s">
        <v>72</v>
      </c>
      <c r="G43" s="4"/>
    </row>
    <row r="44" spans="1:7" ht="15" customHeight="1" x14ac:dyDescent="0.2">
      <c r="A44" s="5"/>
      <c r="B44" s="25" t="s">
        <v>137</v>
      </c>
      <c r="C44" s="76" t="s">
        <v>464</v>
      </c>
      <c r="D44" s="113" t="s">
        <v>72</v>
      </c>
      <c r="E44" s="114" t="s">
        <v>72</v>
      </c>
      <c r="G44" s="4"/>
    </row>
    <row r="45" spans="1:7" ht="15" customHeight="1" x14ac:dyDescent="0.2">
      <c r="A45" s="5"/>
      <c r="B45" s="25" t="s">
        <v>176</v>
      </c>
      <c r="C45" s="76" t="s">
        <v>465</v>
      </c>
      <c r="D45" s="113" t="s">
        <v>72</v>
      </c>
      <c r="E45" s="114" t="s">
        <v>72</v>
      </c>
      <c r="G45" s="4"/>
    </row>
    <row r="46" spans="1:7" ht="15" customHeight="1" x14ac:dyDescent="0.2">
      <c r="A46" s="5"/>
      <c r="B46" s="25" t="s">
        <v>177</v>
      </c>
      <c r="C46" s="76" t="s">
        <v>466</v>
      </c>
      <c r="D46" s="113" t="s">
        <v>72</v>
      </c>
      <c r="E46" s="114" t="s">
        <v>72</v>
      </c>
      <c r="G46" s="4"/>
    </row>
    <row r="47" spans="1:7" ht="15" customHeight="1" x14ac:dyDescent="0.2">
      <c r="A47" s="5"/>
      <c r="B47" s="25" t="s">
        <v>138</v>
      </c>
      <c r="C47" s="76" t="s">
        <v>467</v>
      </c>
      <c r="D47" s="113" t="s">
        <v>72</v>
      </c>
      <c r="E47" s="114" t="s">
        <v>72</v>
      </c>
      <c r="G47" s="4"/>
    </row>
    <row r="48" spans="1:7" ht="15" customHeight="1" x14ac:dyDescent="0.2">
      <c r="A48" s="5"/>
      <c r="B48" s="25" t="s">
        <v>139</v>
      </c>
      <c r="C48" s="76" t="s">
        <v>444</v>
      </c>
      <c r="D48" s="113" t="s">
        <v>72</v>
      </c>
      <c r="E48" s="114" t="s">
        <v>72</v>
      </c>
      <c r="G48" s="4"/>
    </row>
    <row r="49" spans="1:7" ht="15" customHeight="1" thickBot="1" x14ac:dyDescent="0.25">
      <c r="A49" s="5"/>
      <c r="B49" s="29" t="s">
        <v>72</v>
      </c>
      <c r="C49" s="77"/>
      <c r="D49" s="111" t="s">
        <v>72</v>
      </c>
      <c r="E49" s="116" t="s">
        <v>72</v>
      </c>
      <c r="G49" s="4"/>
    </row>
    <row r="50" spans="1:7" ht="15" customHeight="1" x14ac:dyDescent="0.2">
      <c r="A50" s="5"/>
      <c r="B50" s="12"/>
      <c r="C50" s="12"/>
      <c r="D50" s="3"/>
      <c r="E50" s="3"/>
      <c r="G50" s="4"/>
    </row>
    <row r="51" spans="1:7" ht="16.5" thickBot="1" x14ac:dyDescent="0.25">
      <c r="A51" s="5"/>
      <c r="B51" s="149" t="s">
        <v>9</v>
      </c>
      <c r="C51" s="150"/>
      <c r="D51" s="150"/>
      <c r="E51" s="150"/>
      <c r="G51" s="4"/>
    </row>
    <row r="52" spans="1:7" ht="28.5" customHeight="1" thickBot="1" x14ac:dyDescent="0.25">
      <c r="A52" s="5"/>
      <c r="B52" s="8" t="s">
        <v>1</v>
      </c>
      <c r="C52" s="9" t="s">
        <v>14</v>
      </c>
      <c r="D52" s="9" t="s">
        <v>2</v>
      </c>
      <c r="E52" s="10" t="s">
        <v>3</v>
      </c>
      <c r="G52" s="4"/>
    </row>
    <row r="53" spans="1:7" ht="15" customHeight="1" x14ac:dyDescent="0.2">
      <c r="A53" s="5"/>
      <c r="B53" s="39" t="s">
        <v>110</v>
      </c>
      <c r="C53" s="76" t="s">
        <v>445</v>
      </c>
      <c r="D53" s="110" t="s">
        <v>505</v>
      </c>
      <c r="E53" s="115" t="s">
        <v>72</v>
      </c>
      <c r="G53" s="4"/>
    </row>
    <row r="54" spans="1:7" ht="15" customHeight="1" x14ac:dyDescent="0.2">
      <c r="A54" s="5"/>
      <c r="B54" s="25" t="s">
        <v>54</v>
      </c>
      <c r="C54" s="76" t="s">
        <v>446</v>
      </c>
      <c r="D54" s="113" t="s">
        <v>505</v>
      </c>
      <c r="E54" s="114" t="s">
        <v>72</v>
      </c>
      <c r="G54" s="4"/>
    </row>
    <row r="55" spans="1:7" ht="15" customHeight="1" x14ac:dyDescent="0.2">
      <c r="A55" s="5"/>
      <c r="B55" s="25" t="s">
        <v>112</v>
      </c>
      <c r="C55" s="76" t="s">
        <v>447</v>
      </c>
      <c r="D55" s="113" t="s">
        <v>72</v>
      </c>
      <c r="E55" s="114" t="s">
        <v>72</v>
      </c>
      <c r="G55" s="4"/>
    </row>
    <row r="56" spans="1:7" ht="15" customHeight="1" x14ac:dyDescent="0.2">
      <c r="A56" s="5"/>
      <c r="B56" s="25" t="s">
        <v>113</v>
      </c>
      <c r="C56" s="76" t="s">
        <v>448</v>
      </c>
      <c r="D56" s="113" t="s">
        <v>72</v>
      </c>
      <c r="E56" s="114" t="s">
        <v>72</v>
      </c>
      <c r="G56" s="4"/>
    </row>
    <row r="57" spans="1:7" ht="15" customHeight="1" x14ac:dyDescent="0.2">
      <c r="A57" s="5"/>
      <c r="B57" s="25" t="s">
        <v>111</v>
      </c>
      <c r="C57" s="76" t="s">
        <v>449</v>
      </c>
      <c r="D57" s="113" t="s">
        <v>72</v>
      </c>
      <c r="E57" s="114" t="s">
        <v>72</v>
      </c>
      <c r="G57" s="4"/>
    </row>
    <row r="58" spans="1:7" ht="15" customHeight="1" x14ac:dyDescent="0.2">
      <c r="A58" s="5"/>
      <c r="B58" s="25" t="s">
        <v>157</v>
      </c>
      <c r="C58" s="76" t="s">
        <v>370</v>
      </c>
      <c r="D58" s="113" t="s">
        <v>72</v>
      </c>
      <c r="E58" s="114" t="s">
        <v>72</v>
      </c>
      <c r="G58" s="4"/>
    </row>
    <row r="59" spans="1:7" ht="15" customHeight="1" x14ac:dyDescent="0.2">
      <c r="A59" s="5"/>
      <c r="B59" s="25" t="s">
        <v>158</v>
      </c>
      <c r="C59" s="76" t="s">
        <v>371</v>
      </c>
      <c r="D59" s="113" t="s">
        <v>72</v>
      </c>
      <c r="E59" s="114" t="s">
        <v>72</v>
      </c>
      <c r="G59" s="4"/>
    </row>
    <row r="60" spans="1:7" ht="15" customHeight="1" x14ac:dyDescent="0.2">
      <c r="A60" s="5"/>
      <c r="B60" s="25" t="s">
        <v>114</v>
      </c>
      <c r="C60" s="76" t="s">
        <v>335</v>
      </c>
      <c r="D60" s="113" t="s">
        <v>72</v>
      </c>
      <c r="E60" s="114" t="s">
        <v>72</v>
      </c>
      <c r="G60" s="4"/>
    </row>
    <row r="61" spans="1:7" ht="15" customHeight="1" x14ac:dyDescent="0.2">
      <c r="A61" s="5"/>
      <c r="B61" s="25" t="s">
        <v>115</v>
      </c>
      <c r="C61" s="76" t="s">
        <v>451</v>
      </c>
      <c r="D61" s="113" t="s">
        <v>72</v>
      </c>
      <c r="E61" s="114" t="s">
        <v>72</v>
      </c>
      <c r="G61" s="4"/>
    </row>
    <row r="62" spans="1:7" ht="15" customHeight="1" x14ac:dyDescent="0.2">
      <c r="A62" s="5"/>
      <c r="B62" s="25" t="s">
        <v>117</v>
      </c>
      <c r="C62" s="76" t="s">
        <v>288</v>
      </c>
      <c r="D62" s="113" t="s">
        <v>72</v>
      </c>
      <c r="E62" s="114" t="s">
        <v>72</v>
      </c>
      <c r="G62" s="4"/>
    </row>
    <row r="63" spans="1:7" ht="15" customHeight="1" x14ac:dyDescent="0.2">
      <c r="A63" s="5"/>
      <c r="B63" s="25" t="s">
        <v>117</v>
      </c>
      <c r="C63" s="76" t="s">
        <v>183</v>
      </c>
      <c r="D63" s="113" t="s">
        <v>72</v>
      </c>
      <c r="E63" s="114" t="s">
        <v>72</v>
      </c>
      <c r="G63" s="4"/>
    </row>
    <row r="64" spans="1:7" ht="15" customHeight="1" x14ac:dyDescent="0.2">
      <c r="A64" s="5"/>
      <c r="B64" s="25" t="s">
        <v>118</v>
      </c>
      <c r="C64" s="76" t="s">
        <v>452</v>
      </c>
      <c r="D64" s="113" t="s">
        <v>72</v>
      </c>
      <c r="E64" s="114" t="s">
        <v>72</v>
      </c>
      <c r="G64" s="4"/>
    </row>
    <row r="65" spans="1:7" ht="15" customHeight="1" thickBot="1" x14ac:dyDescent="0.25">
      <c r="A65" s="5"/>
      <c r="B65" s="29" t="s">
        <v>72</v>
      </c>
      <c r="C65" s="112"/>
      <c r="D65" s="111" t="s">
        <v>72</v>
      </c>
      <c r="E65" s="116" t="s">
        <v>72</v>
      </c>
      <c r="G65" s="4"/>
    </row>
    <row r="66" spans="1:7" x14ac:dyDescent="0.2">
      <c r="A66" s="2"/>
      <c r="C66" s="4"/>
      <c r="E66" s="4"/>
      <c r="G66" s="4"/>
    </row>
    <row r="67" spans="1:7" x14ac:dyDescent="0.2">
      <c r="A67" s="2"/>
      <c r="C67" s="4"/>
      <c r="E67" s="4"/>
      <c r="G67" s="4"/>
    </row>
    <row r="68" spans="1:7" s="2" customFormat="1" ht="15.75" customHeight="1" x14ac:dyDescent="0.2">
      <c r="B68" s="4"/>
      <c r="D68" s="4"/>
      <c r="F68" s="4"/>
    </row>
    <row r="69" spans="1:7" s="2" customFormat="1" x14ac:dyDescent="0.2">
      <c r="B69" s="4"/>
      <c r="D69" s="4"/>
      <c r="F69" s="4"/>
    </row>
    <row r="70" spans="1:7" s="2" customFormat="1" x14ac:dyDescent="0.2">
      <c r="B70" s="4"/>
      <c r="D70" s="4"/>
      <c r="F70" s="4"/>
    </row>
    <row r="71" spans="1:7" s="2" customFormat="1" x14ac:dyDescent="0.2">
      <c r="B71" s="4"/>
      <c r="D71" s="4"/>
      <c r="F71" s="4"/>
    </row>
    <row r="72" spans="1:7" x14ac:dyDescent="0.2">
      <c r="G72" s="4"/>
    </row>
  </sheetData>
  <sheetProtection algorithmName="SHA-512" hashValue="qvO5uiZSmMDEYVJkTMGrNrsan1WoBckCHu5ZqgsKHCmhYc6cHOo/y66oc6qE+shsd0r+C5hyUux+JTW9LmKbvw==" saltValue="rriN3WYs9i1AaR0qfWdbJA==" spinCount="100000" sheet="1" objects="1" scenarios="1"/>
  <mergeCells count="4">
    <mergeCell ref="E3:E5"/>
    <mergeCell ref="B14:E14"/>
    <mergeCell ref="B25:E25"/>
    <mergeCell ref="B51:E51"/>
  </mergeCells>
  <printOptions horizontalCentered="1"/>
  <pageMargins left="0" right="0" top="0.78740157480314965" bottom="0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18"/>
  <dimension ref="A1:G70"/>
  <sheetViews>
    <sheetView showGridLines="0" showRowColHeaders="0" zoomScaleNormal="100" workbookViewId="0">
      <selection activeCell="K38" sqref="K38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2.7109375" style="2" customWidth="1"/>
    <col min="6" max="6" width="2.5703125" style="4" customWidth="1"/>
    <col min="7" max="7" width="9.7109375" style="2" customWidth="1"/>
    <col min="8" max="8" width="12.140625" style="4" customWidth="1"/>
    <col min="9" max="16384" width="9.140625" style="4"/>
  </cols>
  <sheetData>
    <row r="1" spans="1:7" ht="15" customHeight="1" x14ac:dyDescent="0.2"/>
    <row r="2" spans="1:7" ht="15" customHeight="1" thickBot="1" x14ac:dyDescent="0.25">
      <c r="B2" s="1"/>
      <c r="D2" s="3"/>
      <c r="E2" s="13"/>
      <c r="G2" s="5"/>
    </row>
    <row r="3" spans="1:7" ht="15" customHeight="1" thickTop="1" x14ac:dyDescent="0.2">
      <c r="B3" s="1"/>
      <c r="D3" s="3"/>
      <c r="E3" s="151">
        <v>15</v>
      </c>
      <c r="G3" s="5"/>
    </row>
    <row r="4" spans="1:7" ht="15" customHeight="1" x14ac:dyDescent="0.2">
      <c r="B4" s="1"/>
      <c r="D4" s="3"/>
      <c r="E4" s="154"/>
      <c r="G4" s="5"/>
    </row>
    <row r="5" spans="1:7" ht="15" customHeight="1" thickBot="1" x14ac:dyDescent="0.25">
      <c r="B5" s="1"/>
      <c r="D5" s="3"/>
      <c r="E5" s="155"/>
      <c r="G5" s="5"/>
    </row>
    <row r="6" spans="1:7" ht="15" customHeight="1" thickTop="1" x14ac:dyDescent="0.2">
      <c r="B6" s="1"/>
      <c r="D6" s="3"/>
      <c r="E6" s="13"/>
      <c r="G6" s="5"/>
    </row>
    <row r="7" spans="1:7" ht="15" customHeight="1" x14ac:dyDescent="0.2">
      <c r="B7" s="1"/>
      <c r="D7" s="3"/>
      <c r="E7" s="13"/>
      <c r="G7" s="5"/>
    </row>
    <row r="8" spans="1:7" ht="15" customHeight="1" x14ac:dyDescent="0.2">
      <c r="B8" s="1"/>
      <c r="D8" s="3"/>
      <c r="E8" s="13"/>
      <c r="G8" s="5"/>
    </row>
    <row r="9" spans="1:7" ht="24" thickBot="1" x14ac:dyDescent="0.4">
      <c r="B9" s="99" t="s">
        <v>544</v>
      </c>
      <c r="D9" s="3"/>
      <c r="E9" s="13"/>
      <c r="G9" s="5"/>
    </row>
    <row r="10" spans="1:7" s="18" customFormat="1" ht="15" customHeight="1" x14ac:dyDescent="0.25">
      <c r="B10" s="14"/>
      <c r="C10" s="15"/>
      <c r="D10" s="16"/>
      <c r="E10" s="17"/>
      <c r="G10" s="49"/>
    </row>
    <row r="11" spans="1:7" s="18" customFormat="1" ht="15" customHeight="1" x14ac:dyDescent="0.25">
      <c r="B11" s="14"/>
      <c r="C11" s="15"/>
      <c r="D11" s="16"/>
      <c r="E11" s="17"/>
      <c r="G11" s="49"/>
    </row>
    <row r="12" spans="1:7" s="18" customFormat="1" ht="15" customHeight="1" x14ac:dyDescent="0.25">
      <c r="B12" s="14"/>
      <c r="C12" s="15"/>
      <c r="D12" s="16"/>
      <c r="E12" s="17"/>
      <c r="G12" s="49"/>
    </row>
    <row r="13" spans="1:7" x14ac:dyDescent="0.2">
      <c r="A13" s="2" t="s">
        <v>4</v>
      </c>
      <c r="B13" s="46" t="s">
        <v>531</v>
      </c>
      <c r="C13" s="4"/>
      <c r="D13" s="3"/>
      <c r="E13" s="3"/>
      <c r="G13" s="4"/>
    </row>
    <row r="14" spans="1:7" ht="27" customHeight="1" thickBot="1" x14ac:dyDescent="0.25">
      <c r="A14" s="2"/>
      <c r="B14" s="149" t="s">
        <v>0</v>
      </c>
      <c r="C14" s="150"/>
      <c r="D14" s="150"/>
      <c r="E14" s="150"/>
      <c r="G14" s="4"/>
    </row>
    <row r="15" spans="1:7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  <c r="G15" s="4"/>
    </row>
    <row r="16" spans="1:7" ht="15" customHeight="1" x14ac:dyDescent="0.2">
      <c r="A16" s="5"/>
      <c r="B16" s="39" t="s">
        <v>77</v>
      </c>
      <c r="C16" s="75" t="s">
        <v>469</v>
      </c>
      <c r="D16" s="110" t="s">
        <v>524</v>
      </c>
      <c r="E16" s="115" t="s">
        <v>72</v>
      </c>
      <c r="F16" s="2"/>
      <c r="G16" s="4"/>
    </row>
    <row r="17" spans="1:7" ht="15" customHeight="1" x14ac:dyDescent="0.2">
      <c r="A17" s="5"/>
      <c r="B17" s="25" t="s">
        <v>78</v>
      </c>
      <c r="C17" s="76" t="s">
        <v>386</v>
      </c>
      <c r="D17" s="113" t="s">
        <v>517</v>
      </c>
      <c r="E17" s="114" t="s">
        <v>72</v>
      </c>
      <c r="F17" s="2"/>
      <c r="G17" s="4"/>
    </row>
    <row r="18" spans="1:7" ht="15" customHeight="1" x14ac:dyDescent="0.2">
      <c r="A18" s="5"/>
      <c r="B18" s="25" t="s">
        <v>122</v>
      </c>
      <c r="C18" s="76" t="s">
        <v>470</v>
      </c>
      <c r="D18" s="113" t="s">
        <v>72</v>
      </c>
      <c r="E18" s="114" t="s">
        <v>72</v>
      </c>
      <c r="G18" s="4"/>
    </row>
    <row r="19" spans="1:7" ht="15" customHeight="1" x14ac:dyDescent="0.2">
      <c r="A19" s="5"/>
      <c r="B19" s="25" t="s">
        <v>123</v>
      </c>
      <c r="C19" s="76" t="s">
        <v>456</v>
      </c>
      <c r="D19" s="113" t="s">
        <v>72</v>
      </c>
      <c r="E19" s="114" t="s">
        <v>72</v>
      </c>
      <c r="G19" s="4"/>
    </row>
    <row r="20" spans="1:7" ht="15" customHeight="1" x14ac:dyDescent="0.2">
      <c r="A20" s="5"/>
      <c r="B20" s="25" t="s">
        <v>124</v>
      </c>
      <c r="C20" s="76" t="s">
        <v>471</v>
      </c>
      <c r="D20" s="113" t="s">
        <v>72</v>
      </c>
      <c r="E20" s="114" t="s">
        <v>72</v>
      </c>
      <c r="F20" s="2"/>
      <c r="G20" s="4"/>
    </row>
    <row r="21" spans="1:7" ht="15" customHeight="1" x14ac:dyDescent="0.2">
      <c r="A21" s="5"/>
      <c r="B21" s="25" t="s">
        <v>125</v>
      </c>
      <c r="C21" s="76" t="s">
        <v>472</v>
      </c>
      <c r="D21" s="113" t="s">
        <v>72</v>
      </c>
      <c r="E21" s="114" t="s">
        <v>72</v>
      </c>
      <c r="G21" s="4"/>
    </row>
    <row r="22" spans="1:7" ht="15" customHeight="1" x14ac:dyDescent="0.2">
      <c r="A22" s="5"/>
      <c r="B22" s="25" t="s">
        <v>125</v>
      </c>
      <c r="C22" s="76" t="s">
        <v>346</v>
      </c>
      <c r="D22" s="113" t="s">
        <v>72</v>
      </c>
      <c r="E22" s="114" t="s">
        <v>72</v>
      </c>
      <c r="G22" s="4"/>
    </row>
    <row r="23" spans="1:7" ht="15" customHeight="1" thickBot="1" x14ac:dyDescent="0.25">
      <c r="A23" s="5"/>
      <c r="B23" s="29" t="s">
        <v>72</v>
      </c>
      <c r="C23" s="78"/>
      <c r="D23" s="111" t="s">
        <v>72</v>
      </c>
      <c r="E23" s="116" t="s">
        <v>72</v>
      </c>
      <c r="G23" s="4"/>
    </row>
    <row r="24" spans="1:7" ht="15" customHeight="1" x14ac:dyDescent="0.2">
      <c r="A24" s="5"/>
      <c r="B24" s="11"/>
      <c r="C24" s="47"/>
      <c r="D24" s="3"/>
      <c r="E24" s="3"/>
      <c r="G24" s="4"/>
    </row>
    <row r="25" spans="1:7" ht="15" customHeight="1" thickBot="1" x14ac:dyDescent="0.25">
      <c r="A25" s="5"/>
      <c r="B25" s="149" t="s">
        <v>7</v>
      </c>
      <c r="C25" s="150"/>
      <c r="D25" s="150"/>
      <c r="E25" s="150"/>
      <c r="G25" s="4"/>
    </row>
    <row r="26" spans="1:7" ht="15" customHeight="1" thickBot="1" x14ac:dyDescent="0.25">
      <c r="A26" s="5"/>
      <c r="B26" s="8" t="s">
        <v>1</v>
      </c>
      <c r="C26" s="9" t="s">
        <v>14</v>
      </c>
      <c r="D26" s="9" t="s">
        <v>2</v>
      </c>
      <c r="E26" s="10" t="s">
        <v>3</v>
      </c>
      <c r="G26" s="4"/>
    </row>
    <row r="27" spans="1:7" ht="15" customHeight="1" x14ac:dyDescent="0.2">
      <c r="A27" s="5"/>
      <c r="B27" s="39" t="s">
        <v>121</v>
      </c>
      <c r="C27" s="75" t="s">
        <v>468</v>
      </c>
      <c r="D27" s="110" t="s">
        <v>522</v>
      </c>
      <c r="E27" s="115" t="s">
        <v>72</v>
      </c>
      <c r="G27" s="4"/>
    </row>
    <row r="28" spans="1:7" ht="15" customHeight="1" x14ac:dyDescent="0.2">
      <c r="A28" s="5"/>
      <c r="B28" s="25" t="s">
        <v>6</v>
      </c>
      <c r="C28" s="76" t="s">
        <v>184</v>
      </c>
      <c r="D28" s="113" t="s">
        <v>72</v>
      </c>
      <c r="E28" s="114">
        <v>8000</v>
      </c>
      <c r="G28" s="4"/>
    </row>
    <row r="29" spans="1:7" ht="15" customHeight="1" x14ac:dyDescent="0.2">
      <c r="A29" s="5"/>
      <c r="B29" s="25" t="s">
        <v>76</v>
      </c>
      <c r="C29" s="76" t="s">
        <v>243</v>
      </c>
      <c r="D29" s="113" t="s">
        <v>72</v>
      </c>
      <c r="E29" s="114">
        <v>2000</v>
      </c>
      <c r="G29" s="4"/>
    </row>
    <row r="30" spans="1:7" ht="15" customHeight="1" x14ac:dyDescent="0.2">
      <c r="A30" s="5"/>
      <c r="B30" s="25" t="s">
        <v>31</v>
      </c>
      <c r="C30" s="76" t="s">
        <v>185</v>
      </c>
      <c r="D30" s="113" t="s">
        <v>72</v>
      </c>
      <c r="E30" s="114">
        <v>2000</v>
      </c>
      <c r="G30" s="4"/>
    </row>
    <row r="31" spans="1:7" ht="15" customHeight="1" x14ac:dyDescent="0.2">
      <c r="A31" s="5"/>
      <c r="B31" s="25" t="s">
        <v>127</v>
      </c>
      <c r="C31" s="76" t="s">
        <v>473</v>
      </c>
      <c r="D31" s="113" t="s">
        <v>72</v>
      </c>
      <c r="E31" s="114" t="s">
        <v>72</v>
      </c>
      <c r="G31" s="4"/>
    </row>
    <row r="32" spans="1:7" ht="15" customHeight="1" x14ac:dyDescent="0.2">
      <c r="A32" s="5"/>
      <c r="B32" s="25" t="s">
        <v>128</v>
      </c>
      <c r="C32" s="76" t="s">
        <v>474</v>
      </c>
      <c r="D32" s="113" t="s">
        <v>72</v>
      </c>
      <c r="E32" s="114" t="s">
        <v>72</v>
      </c>
      <c r="G32" s="4"/>
    </row>
    <row r="33" spans="1:7" ht="15" customHeight="1" x14ac:dyDescent="0.2">
      <c r="A33" s="5"/>
      <c r="B33" s="25" t="s">
        <v>178</v>
      </c>
      <c r="C33" s="76" t="s">
        <v>475</v>
      </c>
      <c r="D33" s="113" t="s">
        <v>72</v>
      </c>
      <c r="E33" s="114" t="s">
        <v>72</v>
      </c>
      <c r="G33" s="4"/>
    </row>
    <row r="34" spans="1:7" ht="15" customHeight="1" x14ac:dyDescent="0.2">
      <c r="A34" s="5"/>
      <c r="B34" s="25" t="s">
        <v>179</v>
      </c>
      <c r="C34" s="76" t="s">
        <v>476</v>
      </c>
      <c r="D34" s="113" t="s">
        <v>72</v>
      </c>
      <c r="E34" s="114" t="s">
        <v>72</v>
      </c>
      <c r="G34" s="4"/>
    </row>
    <row r="35" spans="1:7" ht="15" customHeight="1" x14ac:dyDescent="0.2">
      <c r="A35" s="5"/>
      <c r="B35" s="25" t="s">
        <v>90</v>
      </c>
      <c r="C35" s="76" t="s">
        <v>351</v>
      </c>
      <c r="D35" s="113" t="s">
        <v>72</v>
      </c>
      <c r="E35" s="114">
        <v>2000</v>
      </c>
      <c r="G35" s="4"/>
    </row>
    <row r="36" spans="1:7" ht="15" customHeight="1" x14ac:dyDescent="0.2">
      <c r="A36" s="5"/>
      <c r="B36" s="25" t="s">
        <v>130</v>
      </c>
      <c r="C36" s="76" t="s">
        <v>477</v>
      </c>
      <c r="D36" s="113" t="s">
        <v>72</v>
      </c>
      <c r="E36" s="114" t="s">
        <v>72</v>
      </c>
      <c r="G36" s="4"/>
    </row>
    <row r="37" spans="1:7" ht="15" customHeight="1" x14ac:dyDescent="0.2">
      <c r="A37" s="5"/>
      <c r="B37" s="25" t="s">
        <v>143</v>
      </c>
      <c r="C37" s="76" t="s">
        <v>399</v>
      </c>
      <c r="D37" s="113" t="s">
        <v>72</v>
      </c>
      <c r="E37" s="114" t="s">
        <v>72</v>
      </c>
      <c r="G37" s="4"/>
    </row>
    <row r="38" spans="1:7" ht="15" customHeight="1" x14ac:dyDescent="0.2">
      <c r="A38" s="5"/>
      <c r="B38" s="25" t="s">
        <v>41</v>
      </c>
      <c r="C38" s="76" t="s">
        <v>435</v>
      </c>
      <c r="D38" s="113" t="s">
        <v>72</v>
      </c>
      <c r="E38" s="114" t="s">
        <v>72</v>
      </c>
      <c r="G38" s="4"/>
    </row>
    <row r="39" spans="1:7" ht="15" customHeight="1" x14ac:dyDescent="0.2">
      <c r="A39" s="5"/>
      <c r="B39" s="25" t="s">
        <v>131</v>
      </c>
      <c r="C39" s="76" t="s">
        <v>478</v>
      </c>
      <c r="D39" s="113" t="s">
        <v>72</v>
      </c>
      <c r="E39" s="114" t="s">
        <v>72</v>
      </c>
      <c r="G39" s="4"/>
    </row>
    <row r="40" spans="1:7" ht="15" customHeight="1" x14ac:dyDescent="0.2">
      <c r="A40" s="5"/>
      <c r="B40" s="25" t="s">
        <v>132</v>
      </c>
      <c r="C40" s="76" t="s">
        <v>479</v>
      </c>
      <c r="D40" s="113" t="s">
        <v>72</v>
      </c>
      <c r="E40" s="114" t="s">
        <v>72</v>
      </c>
      <c r="G40" s="4"/>
    </row>
    <row r="41" spans="1:7" ht="15" customHeight="1" x14ac:dyDescent="0.2">
      <c r="A41" s="5"/>
      <c r="B41" s="25" t="s">
        <v>133</v>
      </c>
      <c r="C41" s="76" t="s">
        <v>438</v>
      </c>
      <c r="D41" s="113" t="s">
        <v>72</v>
      </c>
      <c r="E41" s="114" t="s">
        <v>72</v>
      </c>
      <c r="G41" s="4"/>
    </row>
    <row r="42" spans="1:7" ht="15" customHeight="1" x14ac:dyDescent="0.2">
      <c r="A42" s="5"/>
      <c r="B42" s="25" t="s">
        <v>134</v>
      </c>
      <c r="C42" s="76" t="s">
        <v>439</v>
      </c>
      <c r="D42" s="113" t="s">
        <v>72</v>
      </c>
      <c r="E42" s="114" t="s">
        <v>72</v>
      </c>
      <c r="G42" s="4"/>
    </row>
    <row r="43" spans="1:7" ht="15" customHeight="1" x14ac:dyDescent="0.2">
      <c r="A43" s="5"/>
      <c r="B43" s="25" t="s">
        <v>135</v>
      </c>
      <c r="C43" s="76" t="s">
        <v>463</v>
      </c>
      <c r="D43" s="113" t="s">
        <v>72</v>
      </c>
      <c r="E43" s="114" t="s">
        <v>72</v>
      </c>
      <c r="G43" s="4"/>
    </row>
    <row r="44" spans="1:7" ht="15" customHeight="1" x14ac:dyDescent="0.2">
      <c r="A44" s="5"/>
      <c r="B44" s="25" t="s">
        <v>136</v>
      </c>
      <c r="C44" s="76" t="s">
        <v>441</v>
      </c>
      <c r="D44" s="113" t="s">
        <v>72</v>
      </c>
      <c r="E44" s="114" t="s">
        <v>72</v>
      </c>
      <c r="G44" s="4"/>
    </row>
    <row r="45" spans="1:7" ht="15" customHeight="1" x14ac:dyDescent="0.2">
      <c r="A45" s="5"/>
      <c r="B45" s="25" t="s">
        <v>137</v>
      </c>
      <c r="C45" s="76" t="s">
        <v>442</v>
      </c>
      <c r="D45" s="113" t="s">
        <v>72</v>
      </c>
      <c r="E45" s="114" t="s">
        <v>72</v>
      </c>
      <c r="G45" s="4"/>
    </row>
    <row r="46" spans="1:7" ht="15" customHeight="1" x14ac:dyDescent="0.2">
      <c r="A46" s="5"/>
      <c r="B46" s="25" t="s">
        <v>180</v>
      </c>
      <c r="C46" s="76" t="s">
        <v>480</v>
      </c>
      <c r="D46" s="113" t="s">
        <v>72</v>
      </c>
      <c r="E46" s="114" t="s">
        <v>72</v>
      </c>
      <c r="G46" s="4"/>
    </row>
    <row r="47" spans="1:7" ht="15" customHeight="1" x14ac:dyDescent="0.2">
      <c r="A47" s="5"/>
      <c r="B47" s="25" t="s">
        <v>152</v>
      </c>
      <c r="C47" s="76" t="s">
        <v>481</v>
      </c>
      <c r="D47" s="113" t="s">
        <v>527</v>
      </c>
      <c r="E47" s="114" t="s">
        <v>72</v>
      </c>
      <c r="G47" s="4"/>
    </row>
    <row r="48" spans="1:7" ht="15" customHeight="1" x14ac:dyDescent="0.2">
      <c r="A48" s="5"/>
      <c r="B48" s="25" t="s">
        <v>153</v>
      </c>
      <c r="C48" s="76" t="s">
        <v>382</v>
      </c>
      <c r="D48" s="113" t="s">
        <v>527</v>
      </c>
      <c r="E48" s="114" t="s">
        <v>72</v>
      </c>
      <c r="G48" s="4"/>
    </row>
    <row r="49" spans="1:7" ht="15" customHeight="1" x14ac:dyDescent="0.2">
      <c r="A49" s="5"/>
      <c r="B49" s="25" t="s">
        <v>138</v>
      </c>
      <c r="C49" s="76" t="s">
        <v>482</v>
      </c>
      <c r="D49" s="113" t="s">
        <v>72</v>
      </c>
      <c r="E49" s="114" t="s">
        <v>72</v>
      </c>
      <c r="G49" s="4"/>
    </row>
    <row r="50" spans="1:7" ht="15" customHeight="1" x14ac:dyDescent="0.2">
      <c r="A50" s="5"/>
      <c r="B50" s="25" t="s">
        <v>139</v>
      </c>
      <c r="C50" s="76" t="s">
        <v>483</v>
      </c>
      <c r="D50" s="113" t="s">
        <v>72</v>
      </c>
      <c r="E50" s="114" t="s">
        <v>72</v>
      </c>
      <c r="G50" s="4"/>
    </row>
    <row r="51" spans="1:7" ht="15" customHeight="1" thickBot="1" x14ac:dyDescent="0.25">
      <c r="A51" s="5"/>
      <c r="B51" s="29" t="s">
        <v>72</v>
      </c>
      <c r="C51" s="77"/>
      <c r="D51" s="111" t="s">
        <v>72</v>
      </c>
      <c r="E51" s="116" t="s">
        <v>72</v>
      </c>
      <c r="G51" s="4"/>
    </row>
    <row r="52" spans="1:7" ht="15" customHeight="1" x14ac:dyDescent="0.2">
      <c r="A52" s="5"/>
      <c r="B52" s="12"/>
      <c r="C52" s="12"/>
      <c r="D52" s="3"/>
      <c r="E52" s="3"/>
      <c r="G52" s="4"/>
    </row>
    <row r="53" spans="1:7" ht="16.5" thickBot="1" x14ac:dyDescent="0.25">
      <c r="A53" s="5"/>
      <c r="B53" s="149" t="s">
        <v>9</v>
      </c>
      <c r="C53" s="150"/>
      <c r="D53" s="150"/>
      <c r="E53" s="150"/>
      <c r="G53" s="4"/>
    </row>
    <row r="54" spans="1:7" ht="28.5" customHeight="1" thickBot="1" x14ac:dyDescent="0.25">
      <c r="A54" s="5"/>
      <c r="B54" s="8" t="s">
        <v>1</v>
      </c>
      <c r="C54" s="9" t="s">
        <v>14</v>
      </c>
      <c r="D54" s="9" t="s">
        <v>2</v>
      </c>
      <c r="E54" s="10" t="s">
        <v>3</v>
      </c>
      <c r="G54" s="4"/>
    </row>
    <row r="55" spans="1:7" ht="15" customHeight="1" x14ac:dyDescent="0.2">
      <c r="A55" s="5"/>
      <c r="B55" s="39" t="s">
        <v>110</v>
      </c>
      <c r="C55" s="76" t="s">
        <v>484</v>
      </c>
      <c r="D55" s="110" t="s">
        <v>525</v>
      </c>
      <c r="E55" s="115" t="s">
        <v>72</v>
      </c>
      <c r="G55" s="4"/>
    </row>
    <row r="56" spans="1:7" ht="15" customHeight="1" x14ac:dyDescent="0.2">
      <c r="A56" s="5"/>
      <c r="B56" s="25" t="s">
        <v>54</v>
      </c>
      <c r="C56" s="76" t="s">
        <v>446</v>
      </c>
      <c r="D56" s="113" t="s">
        <v>505</v>
      </c>
      <c r="E56" s="114" t="s">
        <v>72</v>
      </c>
      <c r="G56" s="4"/>
    </row>
    <row r="57" spans="1:7" ht="15" customHeight="1" x14ac:dyDescent="0.2">
      <c r="A57" s="5"/>
      <c r="B57" s="25" t="s">
        <v>112</v>
      </c>
      <c r="C57" s="76" t="s">
        <v>485</v>
      </c>
      <c r="D57" s="113" t="s">
        <v>72</v>
      </c>
      <c r="E57" s="114" t="s">
        <v>72</v>
      </c>
      <c r="G57" s="4"/>
    </row>
    <row r="58" spans="1:7" ht="15" customHeight="1" x14ac:dyDescent="0.2">
      <c r="A58" s="5"/>
      <c r="B58" s="25" t="s">
        <v>113</v>
      </c>
      <c r="C58" s="76" t="s">
        <v>486</v>
      </c>
      <c r="D58" s="113" t="s">
        <v>72</v>
      </c>
      <c r="E58" s="114" t="s">
        <v>72</v>
      </c>
      <c r="G58" s="4"/>
    </row>
    <row r="59" spans="1:7" ht="15" customHeight="1" x14ac:dyDescent="0.2">
      <c r="A59" s="5"/>
      <c r="B59" s="25" t="s">
        <v>157</v>
      </c>
      <c r="C59" s="76" t="s">
        <v>370</v>
      </c>
      <c r="D59" s="113" t="s">
        <v>72</v>
      </c>
      <c r="E59" s="114" t="s">
        <v>72</v>
      </c>
      <c r="G59" s="4"/>
    </row>
    <row r="60" spans="1:7" ht="15" customHeight="1" x14ac:dyDescent="0.2">
      <c r="A60" s="5"/>
      <c r="B60" s="25" t="s">
        <v>158</v>
      </c>
      <c r="C60" s="76" t="s">
        <v>371</v>
      </c>
      <c r="D60" s="113" t="s">
        <v>72</v>
      </c>
      <c r="E60" s="114" t="s">
        <v>72</v>
      </c>
      <c r="G60" s="4"/>
    </row>
    <row r="61" spans="1:7" ht="15" customHeight="1" x14ac:dyDescent="0.2">
      <c r="A61" s="5"/>
      <c r="B61" s="25" t="s">
        <v>114</v>
      </c>
      <c r="C61" s="76" t="s">
        <v>335</v>
      </c>
      <c r="D61" s="113" t="s">
        <v>72</v>
      </c>
      <c r="E61" s="114" t="s">
        <v>72</v>
      </c>
      <c r="G61" s="4"/>
    </row>
    <row r="62" spans="1:7" ht="15" customHeight="1" x14ac:dyDescent="0.2">
      <c r="A62" s="5"/>
      <c r="B62" s="25" t="s">
        <v>115</v>
      </c>
      <c r="C62" s="76" t="s">
        <v>451</v>
      </c>
      <c r="D62" s="113" t="s">
        <v>72</v>
      </c>
      <c r="E62" s="114" t="s">
        <v>72</v>
      </c>
      <c r="G62" s="4"/>
    </row>
    <row r="63" spans="1:7" ht="15" customHeight="1" x14ac:dyDescent="0.2">
      <c r="A63" s="5"/>
      <c r="B63" s="25" t="s">
        <v>117</v>
      </c>
      <c r="C63" s="76" t="s">
        <v>288</v>
      </c>
      <c r="D63" s="113" t="s">
        <v>72</v>
      </c>
      <c r="E63" s="114" t="s">
        <v>72</v>
      </c>
      <c r="G63" s="4"/>
    </row>
    <row r="64" spans="1:7" ht="15" customHeight="1" x14ac:dyDescent="0.2">
      <c r="A64" s="5"/>
      <c r="B64" s="25" t="s">
        <v>117</v>
      </c>
      <c r="C64" s="76" t="s">
        <v>183</v>
      </c>
      <c r="D64" s="113" t="s">
        <v>72</v>
      </c>
      <c r="E64" s="114" t="s">
        <v>72</v>
      </c>
      <c r="G64" s="4"/>
    </row>
    <row r="65" spans="1:7" ht="15" customHeight="1" x14ac:dyDescent="0.2">
      <c r="A65" s="5"/>
      <c r="B65" s="25" t="s">
        <v>118</v>
      </c>
      <c r="C65" s="76" t="s">
        <v>452</v>
      </c>
      <c r="D65" s="113" t="s">
        <v>72</v>
      </c>
      <c r="E65" s="114" t="s">
        <v>72</v>
      </c>
      <c r="G65" s="4"/>
    </row>
    <row r="66" spans="1:7" ht="15" customHeight="1" x14ac:dyDescent="0.2">
      <c r="A66" s="5"/>
      <c r="B66" s="25" t="s">
        <v>119</v>
      </c>
      <c r="C66" s="76" t="s">
        <v>487</v>
      </c>
      <c r="D66" s="113" t="s">
        <v>72</v>
      </c>
      <c r="E66" s="114" t="s">
        <v>72</v>
      </c>
      <c r="G66" s="4"/>
    </row>
    <row r="67" spans="1:7" ht="15" customHeight="1" x14ac:dyDescent="0.2">
      <c r="A67" s="5"/>
      <c r="B67" s="25" t="s">
        <v>181</v>
      </c>
      <c r="C67" s="76" t="s">
        <v>488</v>
      </c>
      <c r="D67" s="113" t="s">
        <v>528</v>
      </c>
      <c r="E67" s="114" t="s">
        <v>72</v>
      </c>
      <c r="G67" s="4"/>
    </row>
    <row r="68" spans="1:7" ht="15" customHeight="1" thickBot="1" x14ac:dyDescent="0.25">
      <c r="A68" s="5"/>
      <c r="B68" s="29" t="s">
        <v>72</v>
      </c>
      <c r="C68" s="112"/>
      <c r="D68" s="111" t="s">
        <v>72</v>
      </c>
      <c r="E68" s="116" t="s">
        <v>72</v>
      </c>
      <c r="G68" s="4"/>
    </row>
    <row r="69" spans="1:7" x14ac:dyDescent="0.2">
      <c r="A69" s="2"/>
      <c r="C69" s="4"/>
      <c r="E69" s="4"/>
      <c r="G69" s="4"/>
    </row>
    <row r="70" spans="1:7" x14ac:dyDescent="0.2">
      <c r="A70" s="2"/>
      <c r="C70" s="4"/>
      <c r="E70" s="4"/>
      <c r="G70" s="4"/>
    </row>
  </sheetData>
  <sheetProtection algorithmName="SHA-512" hashValue="k4Rf/9g1DJZzja9eWIIqu1PbppaoZDIXS5w5iRD+2DuhAcRw9KG3AWSmohu/5r2NUMuqtFFsQovi19QUk0m5ZQ==" saltValue="q4UibRpH2lH3R6LsUDO6Pw==" spinCount="100000" sheet="1" objects="1" scenarios="1"/>
  <mergeCells count="4">
    <mergeCell ref="B14:E14"/>
    <mergeCell ref="E3:E5"/>
    <mergeCell ref="B25:E25"/>
    <mergeCell ref="B53:E53"/>
  </mergeCells>
  <printOptions horizontalCentered="1"/>
  <pageMargins left="0" right="0" top="0.78740157480314965" bottom="0" header="0.31496062992125984" footer="0.31496062992125984"/>
  <pageSetup paperSize="9" scale="9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19"/>
  <dimension ref="A1:F84"/>
  <sheetViews>
    <sheetView showGridLines="0" showRowColHeaders="0" zoomScaleNormal="100" workbookViewId="0"/>
  </sheetViews>
  <sheetFormatPr defaultRowHeight="12.75" x14ac:dyDescent="0.2"/>
  <cols>
    <col min="1" max="1" width="3.28515625" style="4" customWidth="1"/>
    <col min="2" max="2" width="38.140625" style="4" customWidth="1"/>
    <col min="3" max="3" width="35.42578125" style="2" customWidth="1"/>
    <col min="4" max="4" width="28.7109375" style="4" customWidth="1"/>
    <col min="5" max="5" width="12.7109375" style="2" customWidth="1"/>
    <col min="6" max="6" width="2.5703125" style="4" customWidth="1"/>
    <col min="7" max="8" width="12.140625" style="4" bestFit="1" customWidth="1"/>
    <col min="9" max="16384" width="9.140625" style="4"/>
  </cols>
  <sheetData>
    <row r="1" spans="1:6" ht="15" customHeight="1" x14ac:dyDescent="0.2"/>
    <row r="2" spans="1:6" ht="15" customHeight="1" thickBot="1" x14ac:dyDescent="0.25">
      <c r="B2" s="1"/>
      <c r="D2" s="3"/>
      <c r="E2" s="13"/>
    </row>
    <row r="3" spans="1:6" ht="15" customHeight="1" thickTop="1" x14ac:dyDescent="0.2">
      <c r="B3" s="1"/>
      <c r="D3" s="3"/>
      <c r="E3" s="151">
        <v>16</v>
      </c>
    </row>
    <row r="4" spans="1:6" ht="15" customHeight="1" x14ac:dyDescent="0.2">
      <c r="B4" s="1"/>
      <c r="D4" s="3"/>
      <c r="E4" s="154"/>
    </row>
    <row r="5" spans="1:6" ht="15" customHeight="1" thickBot="1" x14ac:dyDescent="0.25">
      <c r="B5" s="1"/>
      <c r="D5" s="3"/>
      <c r="E5" s="155"/>
    </row>
    <row r="6" spans="1:6" ht="15" customHeight="1" thickTop="1" x14ac:dyDescent="0.2">
      <c r="B6" s="1"/>
      <c r="D6" s="3"/>
      <c r="E6" s="13"/>
    </row>
    <row r="7" spans="1:6" ht="15" customHeight="1" x14ac:dyDescent="0.2">
      <c r="B7" s="1"/>
      <c r="D7" s="3"/>
      <c r="E7" s="13"/>
    </row>
    <row r="8" spans="1:6" ht="15" customHeight="1" x14ac:dyDescent="0.2">
      <c r="B8" s="1"/>
      <c r="D8" s="3"/>
      <c r="E8" s="13"/>
    </row>
    <row r="9" spans="1:6" ht="24" thickBot="1" x14ac:dyDescent="0.4">
      <c r="B9" s="6" t="s">
        <v>545</v>
      </c>
      <c r="D9" s="3"/>
      <c r="E9" s="13"/>
    </row>
    <row r="10" spans="1:6" s="18" customFormat="1" ht="15" customHeight="1" x14ac:dyDescent="0.25">
      <c r="B10" s="14"/>
      <c r="C10" s="15"/>
      <c r="D10" s="16"/>
      <c r="E10" s="17"/>
    </row>
    <row r="11" spans="1:6" s="18" customFormat="1" ht="15" customHeight="1" x14ac:dyDescent="0.25">
      <c r="B11" s="14"/>
      <c r="C11" s="15"/>
      <c r="D11" s="16"/>
      <c r="E11" s="17"/>
    </row>
    <row r="12" spans="1:6" s="18" customFormat="1" ht="15" customHeight="1" x14ac:dyDescent="0.25">
      <c r="B12" s="14"/>
      <c r="C12" s="15"/>
      <c r="D12" s="16"/>
      <c r="E12" s="17"/>
    </row>
    <row r="13" spans="1:6" x14ac:dyDescent="0.2">
      <c r="A13" s="2" t="s">
        <v>4</v>
      </c>
      <c r="B13" s="46" t="s">
        <v>531</v>
      </c>
      <c r="C13" s="4"/>
      <c r="D13" s="3"/>
      <c r="E13" s="3"/>
    </row>
    <row r="14" spans="1:6" ht="27" customHeight="1" thickBot="1" x14ac:dyDescent="0.25">
      <c r="A14" s="2"/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77</v>
      </c>
      <c r="C16" s="75" t="s">
        <v>469</v>
      </c>
      <c r="D16" s="110" t="s">
        <v>524</v>
      </c>
      <c r="E16" s="115" t="s">
        <v>72</v>
      </c>
      <c r="F16" s="2"/>
    </row>
    <row r="17" spans="1:6" ht="15" customHeight="1" x14ac:dyDescent="0.2">
      <c r="A17" s="5"/>
      <c r="B17" s="25" t="s">
        <v>78</v>
      </c>
      <c r="C17" s="76" t="s">
        <v>386</v>
      </c>
      <c r="D17" s="113" t="s">
        <v>517</v>
      </c>
      <c r="E17" s="114" t="s">
        <v>72</v>
      </c>
      <c r="F17" s="2"/>
    </row>
    <row r="18" spans="1:6" ht="15" customHeight="1" x14ac:dyDescent="0.2">
      <c r="A18" s="5"/>
      <c r="B18" s="25" t="s">
        <v>122</v>
      </c>
      <c r="C18" s="76" t="s">
        <v>490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123</v>
      </c>
      <c r="C19" s="76" t="s">
        <v>491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124</v>
      </c>
      <c r="C20" s="76" t="s">
        <v>492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125</v>
      </c>
      <c r="C21" s="76" t="s">
        <v>472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125</v>
      </c>
      <c r="C22" s="76" t="s">
        <v>346</v>
      </c>
      <c r="D22" s="113" t="s">
        <v>72</v>
      </c>
      <c r="E22" s="114" t="s">
        <v>72</v>
      </c>
    </row>
    <row r="23" spans="1:6" ht="15" customHeight="1" thickBot="1" x14ac:dyDescent="0.25">
      <c r="A23" s="5"/>
      <c r="B23" s="29" t="s">
        <v>72</v>
      </c>
      <c r="C23" s="78"/>
      <c r="D23" s="111" t="s">
        <v>72</v>
      </c>
      <c r="E23" s="116" t="s">
        <v>72</v>
      </c>
    </row>
    <row r="24" spans="1:6" ht="15" customHeight="1" x14ac:dyDescent="0.2">
      <c r="A24" s="5"/>
      <c r="B24" s="11"/>
      <c r="C24" s="47"/>
      <c r="D24" s="3"/>
      <c r="E24" s="3"/>
    </row>
    <row r="25" spans="1:6" ht="15" customHeight="1" thickBot="1" x14ac:dyDescent="0.25">
      <c r="A25" s="5"/>
      <c r="B25" s="149" t="s">
        <v>7</v>
      </c>
      <c r="C25" s="150"/>
      <c r="D25" s="150"/>
      <c r="E25" s="150"/>
    </row>
    <row r="26" spans="1:6" ht="15" customHeight="1" thickBot="1" x14ac:dyDescent="0.25">
      <c r="A26" s="5"/>
      <c r="B26" s="8" t="s">
        <v>1</v>
      </c>
      <c r="C26" s="9" t="s">
        <v>14</v>
      </c>
      <c r="D26" s="9" t="s">
        <v>2</v>
      </c>
      <c r="E26" s="10" t="s">
        <v>3</v>
      </c>
    </row>
    <row r="27" spans="1:6" ht="15" customHeight="1" x14ac:dyDescent="0.2">
      <c r="A27" s="5"/>
      <c r="B27" s="39" t="s">
        <v>121</v>
      </c>
      <c r="C27" s="75" t="s">
        <v>489</v>
      </c>
      <c r="D27" s="110" t="s">
        <v>522</v>
      </c>
      <c r="E27" s="115" t="s">
        <v>72</v>
      </c>
    </row>
    <row r="28" spans="1:6" ht="15" customHeight="1" x14ac:dyDescent="0.2">
      <c r="A28" s="5"/>
      <c r="B28" s="25" t="s">
        <v>28</v>
      </c>
      <c r="C28" s="76" t="s">
        <v>289</v>
      </c>
      <c r="D28" s="113" t="s">
        <v>512</v>
      </c>
      <c r="E28" s="114">
        <v>8000</v>
      </c>
    </row>
    <row r="29" spans="1:6" ht="15" customHeight="1" x14ac:dyDescent="0.2">
      <c r="A29" s="5"/>
      <c r="B29" s="25" t="s">
        <v>76</v>
      </c>
      <c r="C29" s="76" t="s">
        <v>243</v>
      </c>
      <c r="D29" s="113" t="s">
        <v>72</v>
      </c>
      <c r="E29" s="114">
        <v>2000</v>
      </c>
    </row>
    <row r="30" spans="1:6" ht="15" customHeight="1" x14ac:dyDescent="0.2">
      <c r="A30" s="5"/>
      <c r="B30" s="25" t="s">
        <v>31</v>
      </c>
      <c r="C30" s="76" t="s">
        <v>185</v>
      </c>
      <c r="D30" s="113" t="s">
        <v>72</v>
      </c>
      <c r="E30" s="114">
        <v>2000</v>
      </c>
    </row>
    <row r="31" spans="1:6" ht="15" customHeight="1" x14ac:dyDescent="0.2">
      <c r="A31" s="5"/>
      <c r="B31" s="25" t="s">
        <v>127</v>
      </c>
      <c r="C31" s="76" t="s">
        <v>493</v>
      </c>
      <c r="D31" s="113" t="s">
        <v>72</v>
      </c>
      <c r="E31" s="114" t="s">
        <v>72</v>
      </c>
    </row>
    <row r="32" spans="1:6" ht="15" customHeight="1" x14ac:dyDescent="0.2">
      <c r="A32" s="5"/>
      <c r="B32" s="25" t="s">
        <v>128</v>
      </c>
      <c r="C32" s="76" t="s">
        <v>494</v>
      </c>
      <c r="D32" s="113" t="s">
        <v>72</v>
      </c>
      <c r="E32" s="114" t="s">
        <v>72</v>
      </c>
    </row>
    <row r="33" spans="1:5" ht="15" customHeight="1" x14ac:dyDescent="0.2">
      <c r="A33" s="5"/>
      <c r="B33" s="25" t="s">
        <v>182</v>
      </c>
      <c r="C33" s="76" t="s">
        <v>495</v>
      </c>
      <c r="D33" s="113" t="s">
        <v>72</v>
      </c>
      <c r="E33" s="114" t="s">
        <v>72</v>
      </c>
    </row>
    <row r="34" spans="1:5" ht="15" customHeight="1" x14ac:dyDescent="0.2">
      <c r="A34" s="5"/>
      <c r="B34" s="25" t="s">
        <v>90</v>
      </c>
      <c r="C34" s="76" t="s">
        <v>351</v>
      </c>
      <c r="D34" s="113" t="s">
        <v>72</v>
      </c>
      <c r="E34" s="114">
        <v>2000</v>
      </c>
    </row>
    <row r="35" spans="1:5" ht="15" customHeight="1" x14ac:dyDescent="0.2">
      <c r="A35" s="5"/>
      <c r="B35" s="25" t="s">
        <v>130</v>
      </c>
      <c r="C35" s="76" t="s">
        <v>477</v>
      </c>
      <c r="D35" s="113" t="s">
        <v>72</v>
      </c>
      <c r="E35" s="114" t="s">
        <v>72</v>
      </c>
    </row>
    <row r="36" spans="1:5" ht="15" customHeight="1" x14ac:dyDescent="0.2">
      <c r="A36" s="5"/>
      <c r="B36" s="25" t="s">
        <v>143</v>
      </c>
      <c r="C36" s="76" t="s">
        <v>399</v>
      </c>
      <c r="D36" s="113" t="s">
        <v>72</v>
      </c>
      <c r="E36" s="114" t="s">
        <v>72</v>
      </c>
    </row>
    <row r="37" spans="1:5" ht="15" customHeight="1" x14ac:dyDescent="0.2">
      <c r="A37" s="5"/>
      <c r="B37" s="25" t="s">
        <v>41</v>
      </c>
      <c r="C37" s="76" t="s">
        <v>496</v>
      </c>
      <c r="D37" s="113" t="s">
        <v>72</v>
      </c>
      <c r="E37" s="114" t="s">
        <v>72</v>
      </c>
    </row>
    <row r="38" spans="1:5" ht="15" customHeight="1" x14ac:dyDescent="0.2">
      <c r="A38" s="5"/>
      <c r="B38" s="25" t="s">
        <v>131</v>
      </c>
      <c r="C38" s="76" t="s">
        <v>478</v>
      </c>
      <c r="D38" s="113" t="s">
        <v>72</v>
      </c>
      <c r="E38" s="114" t="s">
        <v>72</v>
      </c>
    </row>
    <row r="39" spans="1:5" ht="15" customHeight="1" x14ac:dyDescent="0.2">
      <c r="A39" s="5"/>
      <c r="B39" s="25" t="s">
        <v>132</v>
      </c>
      <c r="C39" s="76" t="s">
        <v>479</v>
      </c>
      <c r="D39" s="113" t="s">
        <v>72</v>
      </c>
      <c r="E39" s="114" t="s">
        <v>72</v>
      </c>
    </row>
    <row r="40" spans="1:5" ht="15" customHeight="1" x14ac:dyDescent="0.2">
      <c r="A40" s="5"/>
      <c r="B40" s="25" t="s">
        <v>133</v>
      </c>
      <c r="C40" s="76" t="s">
        <v>438</v>
      </c>
      <c r="D40" s="113" t="s">
        <v>72</v>
      </c>
      <c r="E40" s="114" t="s">
        <v>72</v>
      </c>
    </row>
    <row r="41" spans="1:5" ht="15" customHeight="1" x14ac:dyDescent="0.2">
      <c r="A41" s="5"/>
      <c r="B41" s="25" t="s">
        <v>134</v>
      </c>
      <c r="C41" s="76" t="s">
        <v>439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135</v>
      </c>
      <c r="C42" s="76" t="s">
        <v>463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136</v>
      </c>
      <c r="C43" s="76" t="s">
        <v>441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137</v>
      </c>
      <c r="C44" s="76" t="s">
        <v>464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180</v>
      </c>
      <c r="C45" s="76" t="s">
        <v>480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152</v>
      </c>
      <c r="C46" s="76" t="s">
        <v>497</v>
      </c>
      <c r="D46" s="113" t="s">
        <v>526</v>
      </c>
      <c r="E46" s="114" t="s">
        <v>72</v>
      </c>
    </row>
    <row r="47" spans="1:5" ht="15" customHeight="1" x14ac:dyDescent="0.2">
      <c r="A47" s="5"/>
      <c r="B47" s="25" t="s">
        <v>152</v>
      </c>
      <c r="C47" s="76" t="s">
        <v>497</v>
      </c>
      <c r="D47" s="113" t="s">
        <v>526</v>
      </c>
      <c r="E47" s="114" t="s">
        <v>72</v>
      </c>
    </row>
    <row r="48" spans="1:5" ht="15" customHeight="1" x14ac:dyDescent="0.2">
      <c r="A48" s="5"/>
      <c r="B48" s="25" t="s">
        <v>152</v>
      </c>
      <c r="C48" s="76" t="s">
        <v>481</v>
      </c>
      <c r="D48" s="113" t="s">
        <v>527</v>
      </c>
      <c r="E48" s="114" t="s">
        <v>72</v>
      </c>
    </row>
    <row r="49" spans="1:5" ht="15" customHeight="1" x14ac:dyDescent="0.2">
      <c r="A49" s="5"/>
      <c r="B49" s="25" t="s">
        <v>153</v>
      </c>
      <c r="C49" s="76" t="s">
        <v>382</v>
      </c>
      <c r="D49" s="113" t="s">
        <v>527</v>
      </c>
      <c r="E49" s="114" t="s">
        <v>72</v>
      </c>
    </row>
    <row r="50" spans="1:5" ht="15" customHeight="1" x14ac:dyDescent="0.2">
      <c r="A50" s="5"/>
      <c r="B50" s="25" t="s">
        <v>138</v>
      </c>
      <c r="C50" s="76" t="s">
        <v>482</v>
      </c>
      <c r="D50" s="113" t="s">
        <v>72</v>
      </c>
      <c r="E50" s="114" t="s">
        <v>72</v>
      </c>
    </row>
    <row r="51" spans="1:5" ht="15" customHeight="1" x14ac:dyDescent="0.2">
      <c r="A51" s="5"/>
      <c r="B51" s="25" t="s">
        <v>139</v>
      </c>
      <c r="C51" s="76" t="s">
        <v>483</v>
      </c>
      <c r="D51" s="113" t="s">
        <v>72</v>
      </c>
      <c r="E51" s="114" t="s">
        <v>72</v>
      </c>
    </row>
    <row r="52" spans="1:5" ht="15" customHeight="1" thickBot="1" x14ac:dyDescent="0.25">
      <c r="A52" s="5"/>
      <c r="B52" s="29" t="s">
        <v>72</v>
      </c>
      <c r="C52" s="77"/>
      <c r="D52" s="111" t="s">
        <v>72</v>
      </c>
      <c r="E52" s="116" t="s">
        <v>72</v>
      </c>
    </row>
    <row r="53" spans="1:5" ht="15" customHeight="1" x14ac:dyDescent="0.2">
      <c r="A53" s="5"/>
      <c r="B53" s="12"/>
      <c r="C53" s="12"/>
      <c r="D53" s="3"/>
      <c r="E53" s="3"/>
    </row>
    <row r="54" spans="1:5" ht="16.5" thickBot="1" x14ac:dyDescent="0.25">
      <c r="A54" s="5"/>
      <c r="B54" s="149" t="s">
        <v>9</v>
      </c>
      <c r="C54" s="150"/>
      <c r="D54" s="150"/>
      <c r="E54" s="150"/>
    </row>
    <row r="55" spans="1:5" ht="28.5" customHeight="1" thickBot="1" x14ac:dyDescent="0.25">
      <c r="A55" s="5"/>
      <c r="B55" s="8" t="s">
        <v>1</v>
      </c>
      <c r="C55" s="9" t="s">
        <v>14</v>
      </c>
      <c r="D55" s="9" t="s">
        <v>2</v>
      </c>
      <c r="E55" s="10" t="s">
        <v>3</v>
      </c>
    </row>
    <row r="56" spans="1:5" ht="15" customHeight="1" x14ac:dyDescent="0.2">
      <c r="A56" s="5"/>
      <c r="B56" s="39" t="s">
        <v>110</v>
      </c>
      <c r="C56" s="76" t="s">
        <v>484</v>
      </c>
      <c r="D56" s="110" t="s">
        <v>525</v>
      </c>
      <c r="E56" s="115" t="s">
        <v>72</v>
      </c>
    </row>
    <row r="57" spans="1:5" ht="15" customHeight="1" x14ac:dyDescent="0.2">
      <c r="A57" s="5"/>
      <c r="B57" s="25" t="s">
        <v>54</v>
      </c>
      <c r="C57" s="76" t="s">
        <v>412</v>
      </c>
      <c r="D57" s="113" t="s">
        <v>72</v>
      </c>
      <c r="E57" s="114" t="s">
        <v>72</v>
      </c>
    </row>
    <row r="58" spans="1:5" ht="15" customHeight="1" x14ac:dyDescent="0.2">
      <c r="A58" s="5"/>
      <c r="B58" s="25" t="s">
        <v>112</v>
      </c>
      <c r="C58" s="76" t="s">
        <v>485</v>
      </c>
      <c r="D58" s="113" t="s">
        <v>72</v>
      </c>
      <c r="E58" s="114" t="s">
        <v>72</v>
      </c>
    </row>
    <row r="59" spans="1:5" ht="15" customHeight="1" x14ac:dyDescent="0.2">
      <c r="A59" s="5"/>
      <c r="B59" s="25" t="s">
        <v>113</v>
      </c>
      <c r="C59" s="76" t="s">
        <v>486</v>
      </c>
      <c r="D59" s="113" t="s">
        <v>72</v>
      </c>
      <c r="E59" s="114" t="s">
        <v>72</v>
      </c>
    </row>
    <row r="60" spans="1:5" ht="15" customHeight="1" x14ac:dyDescent="0.2">
      <c r="A60" s="5"/>
      <c r="B60" s="25" t="s">
        <v>157</v>
      </c>
      <c r="C60" s="76" t="s">
        <v>370</v>
      </c>
      <c r="D60" s="113" t="s">
        <v>72</v>
      </c>
      <c r="E60" s="114" t="s">
        <v>72</v>
      </c>
    </row>
    <row r="61" spans="1:5" ht="15" customHeight="1" x14ac:dyDescent="0.2">
      <c r="A61" s="5"/>
      <c r="B61" s="25" t="s">
        <v>158</v>
      </c>
      <c r="C61" s="76" t="s">
        <v>371</v>
      </c>
      <c r="D61" s="113" t="s">
        <v>72</v>
      </c>
      <c r="E61" s="114" t="s">
        <v>72</v>
      </c>
    </row>
    <row r="62" spans="1:5" ht="15" customHeight="1" x14ac:dyDescent="0.2">
      <c r="A62" s="5"/>
      <c r="B62" s="25" t="s">
        <v>114</v>
      </c>
      <c r="C62" s="76" t="s">
        <v>335</v>
      </c>
      <c r="D62" s="113" t="s">
        <v>72</v>
      </c>
      <c r="E62" s="114" t="s">
        <v>72</v>
      </c>
    </row>
    <row r="63" spans="1:5" ht="15" customHeight="1" x14ac:dyDescent="0.2">
      <c r="A63" s="5"/>
      <c r="B63" s="25" t="s">
        <v>115</v>
      </c>
      <c r="C63" s="76" t="s">
        <v>451</v>
      </c>
      <c r="D63" s="113" t="s">
        <v>72</v>
      </c>
      <c r="E63" s="114" t="s">
        <v>72</v>
      </c>
    </row>
    <row r="64" spans="1:5" ht="15" customHeight="1" x14ac:dyDescent="0.2">
      <c r="A64" s="5"/>
      <c r="B64" s="25" t="s">
        <v>117</v>
      </c>
      <c r="C64" s="76" t="s">
        <v>288</v>
      </c>
      <c r="D64" s="113" t="s">
        <v>72</v>
      </c>
      <c r="E64" s="114" t="s">
        <v>72</v>
      </c>
    </row>
    <row r="65" spans="1:6" ht="15" customHeight="1" x14ac:dyDescent="0.2">
      <c r="A65" s="5"/>
      <c r="B65" s="25" t="s">
        <v>117</v>
      </c>
      <c r="C65" s="76" t="s">
        <v>183</v>
      </c>
      <c r="D65" s="113" t="s">
        <v>72</v>
      </c>
      <c r="E65" s="114" t="s">
        <v>72</v>
      </c>
    </row>
    <row r="66" spans="1:6" ht="15" customHeight="1" x14ac:dyDescent="0.2">
      <c r="A66" s="5"/>
      <c r="B66" s="25" t="s">
        <v>118</v>
      </c>
      <c r="C66" s="76" t="s">
        <v>452</v>
      </c>
      <c r="D66" s="113" t="s">
        <v>72</v>
      </c>
      <c r="E66" s="114" t="s">
        <v>72</v>
      </c>
    </row>
    <row r="67" spans="1:6" ht="15" customHeight="1" x14ac:dyDescent="0.2">
      <c r="A67" s="5"/>
      <c r="B67" s="25" t="s">
        <v>181</v>
      </c>
      <c r="C67" s="76" t="s">
        <v>488</v>
      </c>
      <c r="D67" s="113" t="s">
        <v>528</v>
      </c>
      <c r="E67" s="114" t="s">
        <v>72</v>
      </c>
    </row>
    <row r="68" spans="1:6" ht="15" customHeight="1" x14ac:dyDescent="0.2">
      <c r="A68" s="5"/>
      <c r="B68" s="25" t="s">
        <v>181</v>
      </c>
      <c r="C68" s="76" t="s">
        <v>498</v>
      </c>
      <c r="D68" s="113" t="s">
        <v>529</v>
      </c>
      <c r="E68" s="114" t="s">
        <v>72</v>
      </c>
    </row>
    <row r="69" spans="1:6" ht="15" customHeight="1" thickBot="1" x14ac:dyDescent="0.25">
      <c r="A69" s="5"/>
      <c r="B69" s="29" t="s">
        <v>72</v>
      </c>
      <c r="C69" s="112"/>
      <c r="D69" s="111" t="s">
        <v>72</v>
      </c>
      <c r="E69" s="116" t="s">
        <v>72</v>
      </c>
    </row>
    <row r="70" spans="1:6" x14ac:dyDescent="0.2">
      <c r="A70" s="2"/>
      <c r="C70" s="4"/>
      <c r="E70" s="4"/>
    </row>
    <row r="71" spans="1:6" x14ac:dyDescent="0.2">
      <c r="A71" s="2"/>
      <c r="C71" s="4"/>
      <c r="E71" s="4"/>
    </row>
    <row r="72" spans="1:6" s="2" customFormat="1" x14ac:dyDescent="0.2">
      <c r="B72" s="4"/>
      <c r="D72" s="4"/>
      <c r="F72" s="4"/>
    </row>
    <row r="73" spans="1:6" s="2" customFormat="1" x14ac:dyDescent="0.2">
      <c r="B73" s="4"/>
      <c r="D73" s="4"/>
      <c r="F73" s="4"/>
    </row>
    <row r="74" spans="1:6" s="2" customFormat="1" x14ac:dyDescent="0.2">
      <c r="B74" s="4"/>
      <c r="D74" s="4"/>
      <c r="F74" s="4"/>
    </row>
    <row r="75" spans="1:6" s="2" customFormat="1" x14ac:dyDescent="0.2">
      <c r="B75" s="4"/>
      <c r="D75" s="4"/>
      <c r="F75" s="4"/>
    </row>
    <row r="76" spans="1:6" s="2" customFormat="1" x14ac:dyDescent="0.2">
      <c r="B76" s="4"/>
      <c r="D76" s="4"/>
      <c r="F76" s="4"/>
    </row>
    <row r="77" spans="1:6" s="2" customFormat="1" x14ac:dyDescent="0.2">
      <c r="B77" s="4"/>
      <c r="D77" s="4"/>
      <c r="F77" s="4"/>
    </row>
    <row r="78" spans="1:6" s="2" customFormat="1" x14ac:dyDescent="0.2">
      <c r="B78" s="4"/>
      <c r="D78" s="4"/>
      <c r="F78" s="4"/>
    </row>
    <row r="79" spans="1:6" s="2" customFormat="1" x14ac:dyDescent="0.2">
      <c r="B79" s="4"/>
      <c r="D79" s="4"/>
      <c r="F79" s="4"/>
    </row>
    <row r="80" spans="1:6" s="2" customFormat="1" x14ac:dyDescent="0.2">
      <c r="B80" s="4"/>
      <c r="D80" s="4"/>
      <c r="F80" s="4"/>
    </row>
    <row r="81" spans="2:6" s="2" customFormat="1" x14ac:dyDescent="0.2">
      <c r="B81" s="4"/>
      <c r="D81" s="4"/>
      <c r="F81" s="4"/>
    </row>
    <row r="82" spans="2:6" s="2" customFormat="1" x14ac:dyDescent="0.2">
      <c r="B82" s="4"/>
      <c r="D82" s="4"/>
      <c r="F82" s="4"/>
    </row>
    <row r="83" spans="2:6" s="2" customFormat="1" x14ac:dyDescent="0.2">
      <c r="B83" s="4"/>
      <c r="D83" s="4"/>
      <c r="F83" s="4"/>
    </row>
    <row r="84" spans="2:6" s="2" customFormat="1" x14ac:dyDescent="0.2">
      <c r="B84" s="4"/>
      <c r="D84" s="4"/>
      <c r="F84" s="4"/>
    </row>
  </sheetData>
  <sheetProtection algorithmName="SHA-512" hashValue="vWi4TG5r+KTR6QpkZpM8/imTlBKa9rxCx3tzQHqw05txobIq9L6N00L3dXh1OJYZgidv1LP+qB8PEQF0w5aJBQ==" saltValue="BZhIOwnZDs7UyC45t05OfA==" spinCount="100000" sheet="1" objects="1" scenarios="1"/>
  <mergeCells count="4">
    <mergeCell ref="E3:E5"/>
    <mergeCell ref="B14:E14"/>
    <mergeCell ref="B25:E25"/>
    <mergeCell ref="B54:E54"/>
  </mergeCells>
  <printOptions horizontalCentered="1"/>
  <pageMargins left="0" right="0" top="0.78740157480314965" bottom="0" header="0.31496062992125984" footer="0.31496062992125984"/>
  <pageSetup paperSize="9" scale="83" orientation="portrait" r:id="rId1"/>
  <rowBreaks count="2" manualBreakCount="2">
    <brk id="53" max="16383" man="1"/>
    <brk id="7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4"/>
  <dimension ref="A1:F315"/>
  <sheetViews>
    <sheetView showGridLines="0" showRowColHeaders="0" zoomScaleNormal="100" zoomScaleSheetLayoutView="95" workbookViewId="0">
      <selection activeCell="K30" sqref="K30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27" style="4" customWidth="1"/>
    <col min="4" max="4" width="28.7109375" style="3" customWidth="1"/>
    <col min="5" max="5" width="12.7109375" style="3" customWidth="1"/>
    <col min="6" max="6" width="2.5703125" style="4" customWidth="1"/>
    <col min="7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22</v>
      </c>
    </row>
    <row r="4" spans="1:6" ht="15" customHeight="1" x14ac:dyDescent="0.2">
      <c r="E4" s="152"/>
    </row>
    <row r="5" spans="1:6" ht="15" customHeight="1" thickBot="1" x14ac:dyDescent="0.25">
      <c r="E5" s="153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530</v>
      </c>
    </row>
    <row r="10" spans="1:6" x14ac:dyDescent="0.2">
      <c r="B10" s="45"/>
    </row>
    <row r="11" spans="1:6" x14ac:dyDescent="0.2">
      <c r="B11" s="45"/>
    </row>
    <row r="12" spans="1:6" x14ac:dyDescent="0.2">
      <c r="A12" s="2" t="s">
        <v>4</v>
      </c>
      <c r="B12" s="46" t="s">
        <v>531</v>
      </c>
    </row>
    <row r="13" spans="1:6" ht="27" customHeight="1" thickBot="1" x14ac:dyDescent="0.25">
      <c r="B13" s="149" t="s">
        <v>0</v>
      </c>
      <c r="C13" s="150"/>
      <c r="D13" s="150"/>
      <c r="E13" s="150"/>
    </row>
    <row r="14" spans="1:6" ht="15" customHeight="1" thickBot="1" x14ac:dyDescent="0.25">
      <c r="A14" s="5"/>
      <c r="B14" s="8" t="s">
        <v>1</v>
      </c>
      <c r="C14" s="9" t="s">
        <v>14</v>
      </c>
      <c r="D14" s="9" t="s">
        <v>2</v>
      </c>
      <c r="E14" s="10" t="s">
        <v>3</v>
      </c>
      <c r="F14" s="2" t="s">
        <v>4</v>
      </c>
    </row>
    <row r="15" spans="1:6" ht="15" customHeight="1" x14ac:dyDescent="0.2">
      <c r="A15" s="5"/>
      <c r="B15" s="39" t="s">
        <v>31</v>
      </c>
      <c r="C15" s="76" t="s">
        <v>185</v>
      </c>
      <c r="D15" s="110" t="s">
        <v>72</v>
      </c>
      <c r="E15" s="115">
        <v>2000</v>
      </c>
      <c r="F15" s="2"/>
    </row>
    <row r="16" spans="1:6" ht="15" customHeight="1" x14ac:dyDescent="0.2">
      <c r="A16" s="5"/>
      <c r="B16" s="25" t="s">
        <v>32</v>
      </c>
      <c r="C16" s="76" t="s">
        <v>186</v>
      </c>
      <c r="D16" s="113" t="s">
        <v>503</v>
      </c>
      <c r="E16" s="114" t="s">
        <v>504</v>
      </c>
      <c r="F16" s="2"/>
    </row>
    <row r="17" spans="1:6" ht="15" customHeight="1" x14ac:dyDescent="0.2">
      <c r="A17" s="5"/>
      <c r="B17" s="25" t="s">
        <v>33</v>
      </c>
      <c r="C17" s="76" t="s">
        <v>187</v>
      </c>
      <c r="D17" s="113" t="s">
        <v>72</v>
      </c>
      <c r="E17" s="114" t="s">
        <v>72</v>
      </c>
    </row>
    <row r="18" spans="1:6" ht="15" customHeight="1" x14ac:dyDescent="0.2">
      <c r="A18" s="5"/>
      <c r="B18" s="25" t="s">
        <v>34</v>
      </c>
      <c r="C18" s="76" t="s">
        <v>188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35</v>
      </c>
      <c r="C19" s="76" t="s">
        <v>189</v>
      </c>
      <c r="D19" s="113" t="s">
        <v>72</v>
      </c>
      <c r="E19" s="114" t="s">
        <v>72</v>
      </c>
      <c r="F19" s="2"/>
    </row>
    <row r="20" spans="1:6" ht="15" customHeight="1" x14ac:dyDescent="0.2">
      <c r="A20" s="5"/>
      <c r="B20" s="25" t="s">
        <v>36</v>
      </c>
      <c r="C20" s="76" t="s">
        <v>190</v>
      </c>
      <c r="D20" s="113" t="s">
        <v>72</v>
      </c>
      <c r="E20" s="114" t="s">
        <v>72</v>
      </c>
    </row>
    <row r="21" spans="1:6" ht="15" customHeight="1" x14ac:dyDescent="0.2">
      <c r="A21" s="5"/>
      <c r="B21" s="25" t="s">
        <v>37</v>
      </c>
      <c r="C21" s="76" t="s">
        <v>191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38</v>
      </c>
      <c r="C22" s="76" t="s">
        <v>192</v>
      </c>
      <c r="D22" s="113" t="s">
        <v>72</v>
      </c>
      <c r="E22" s="114" t="s">
        <v>72</v>
      </c>
      <c r="F22" s="2"/>
    </row>
    <row r="23" spans="1:6" ht="15" customHeight="1" x14ac:dyDescent="0.2">
      <c r="A23" s="5"/>
      <c r="B23" s="25" t="s">
        <v>39</v>
      </c>
      <c r="C23" s="76" t="s">
        <v>193</v>
      </c>
      <c r="D23" s="113" t="s">
        <v>72</v>
      </c>
      <c r="E23" s="114" t="s">
        <v>72</v>
      </c>
    </row>
    <row r="24" spans="1:6" ht="15" customHeight="1" thickBot="1" x14ac:dyDescent="0.25">
      <c r="A24" s="5"/>
      <c r="B24" s="29" t="s">
        <v>72</v>
      </c>
      <c r="C24" s="78"/>
      <c r="D24" s="111" t="s">
        <v>72</v>
      </c>
      <c r="E24" s="116" t="s">
        <v>72</v>
      </c>
    </row>
    <row r="25" spans="1:6" ht="15" customHeight="1" x14ac:dyDescent="0.2">
      <c r="A25" s="5"/>
      <c r="B25" s="11"/>
      <c r="C25" s="47"/>
    </row>
    <row r="26" spans="1:6" ht="15" customHeight="1" thickBot="1" x14ac:dyDescent="0.25">
      <c r="A26" s="5"/>
      <c r="B26" s="149" t="s">
        <v>7</v>
      </c>
      <c r="C26" s="150"/>
      <c r="D26" s="150"/>
      <c r="E26" s="150"/>
    </row>
    <row r="27" spans="1:6" ht="15" customHeight="1" thickBot="1" x14ac:dyDescent="0.25">
      <c r="A27" s="5"/>
      <c r="B27" s="8" t="s">
        <v>1</v>
      </c>
      <c r="C27" s="9" t="s">
        <v>14</v>
      </c>
      <c r="D27" s="9" t="s">
        <v>2</v>
      </c>
      <c r="E27" s="10" t="s">
        <v>3</v>
      </c>
    </row>
    <row r="28" spans="1:6" ht="15" customHeight="1" x14ac:dyDescent="0.2">
      <c r="A28" s="5"/>
      <c r="B28" s="39" t="s">
        <v>5</v>
      </c>
      <c r="C28" s="75" t="s">
        <v>10</v>
      </c>
      <c r="D28" s="110" t="s">
        <v>502</v>
      </c>
      <c r="E28" s="115">
        <v>4000</v>
      </c>
    </row>
    <row r="29" spans="1:6" ht="15" customHeight="1" x14ac:dyDescent="0.2">
      <c r="A29" s="5"/>
      <c r="B29" s="25" t="s">
        <v>6</v>
      </c>
      <c r="C29" s="76" t="s">
        <v>184</v>
      </c>
      <c r="D29" s="113" t="s">
        <v>72</v>
      </c>
      <c r="E29" s="114">
        <v>8000</v>
      </c>
    </row>
    <row r="30" spans="1:6" ht="15" customHeight="1" x14ac:dyDescent="0.2">
      <c r="A30" s="5"/>
      <c r="B30" s="25" t="s">
        <v>40</v>
      </c>
      <c r="C30" s="76" t="s">
        <v>194</v>
      </c>
      <c r="D30" s="113" t="s">
        <v>72</v>
      </c>
      <c r="E30" s="114">
        <v>4000</v>
      </c>
    </row>
    <row r="31" spans="1:6" ht="15" customHeight="1" x14ac:dyDescent="0.2">
      <c r="A31" s="5"/>
      <c r="B31" s="25" t="s">
        <v>41</v>
      </c>
      <c r="C31" s="76" t="s">
        <v>195</v>
      </c>
      <c r="D31" s="113" t="s">
        <v>72</v>
      </c>
      <c r="E31" s="114" t="s">
        <v>72</v>
      </c>
    </row>
    <row r="32" spans="1:6" ht="15" customHeight="1" x14ac:dyDescent="0.2">
      <c r="A32" s="5"/>
      <c r="B32" s="25" t="s">
        <v>8</v>
      </c>
      <c r="C32" s="76" t="s">
        <v>196</v>
      </c>
      <c r="D32" s="113" t="s">
        <v>72</v>
      </c>
      <c r="E32" s="114">
        <v>8000</v>
      </c>
    </row>
    <row r="33" spans="1:5" ht="15" customHeight="1" x14ac:dyDescent="0.2">
      <c r="A33" s="5"/>
      <c r="B33" s="25" t="s">
        <v>42</v>
      </c>
      <c r="C33" s="76" t="s">
        <v>197</v>
      </c>
      <c r="D33" s="113" t="s">
        <v>499</v>
      </c>
      <c r="E33" s="114">
        <v>8000</v>
      </c>
    </row>
    <row r="34" spans="1:5" ht="15" customHeight="1" x14ac:dyDescent="0.2">
      <c r="A34" s="5"/>
      <c r="B34" s="25" t="s">
        <v>43</v>
      </c>
      <c r="C34" s="76" t="s">
        <v>198</v>
      </c>
      <c r="D34" s="113" t="s">
        <v>500</v>
      </c>
      <c r="E34" s="114">
        <v>8000</v>
      </c>
    </row>
    <row r="35" spans="1:5" ht="15" customHeight="1" x14ac:dyDescent="0.2">
      <c r="A35" s="5"/>
      <c r="B35" s="25" t="s">
        <v>44</v>
      </c>
      <c r="C35" s="76" t="s">
        <v>13</v>
      </c>
      <c r="D35" s="113" t="s">
        <v>501</v>
      </c>
      <c r="E35" s="114">
        <v>8000</v>
      </c>
    </row>
    <row r="36" spans="1:5" ht="15" customHeight="1" x14ac:dyDescent="0.2">
      <c r="A36" s="5"/>
      <c r="B36" s="25" t="s">
        <v>44</v>
      </c>
      <c r="C36" s="76" t="s">
        <v>13</v>
      </c>
      <c r="D36" s="113" t="s">
        <v>501</v>
      </c>
      <c r="E36" s="114">
        <v>8000</v>
      </c>
    </row>
    <row r="37" spans="1:5" ht="15" customHeight="1" x14ac:dyDescent="0.2">
      <c r="A37" s="5"/>
      <c r="B37" s="25" t="s">
        <v>46</v>
      </c>
      <c r="C37" s="76" t="s">
        <v>199</v>
      </c>
      <c r="D37" s="113" t="s">
        <v>72</v>
      </c>
      <c r="E37" s="114" t="s">
        <v>72</v>
      </c>
    </row>
    <row r="38" spans="1:5" ht="15" customHeight="1" x14ac:dyDescent="0.2">
      <c r="A38" s="5"/>
      <c r="B38" s="25" t="s">
        <v>47</v>
      </c>
      <c r="C38" s="76" t="s">
        <v>200</v>
      </c>
      <c r="D38" s="113" t="s">
        <v>72</v>
      </c>
      <c r="E38" s="114">
        <v>8000</v>
      </c>
    </row>
    <row r="39" spans="1:5" ht="15" customHeight="1" x14ac:dyDescent="0.2">
      <c r="A39" s="5"/>
      <c r="B39" s="25" t="s">
        <v>48</v>
      </c>
      <c r="C39" s="76" t="s">
        <v>201</v>
      </c>
      <c r="D39" s="113" t="s">
        <v>72</v>
      </c>
      <c r="E39" s="114" t="s">
        <v>72</v>
      </c>
    </row>
    <row r="40" spans="1:5" ht="15" customHeight="1" x14ac:dyDescent="0.2">
      <c r="A40" s="5"/>
      <c r="B40" s="25" t="s">
        <v>49</v>
      </c>
      <c r="C40" s="76" t="s">
        <v>202</v>
      </c>
      <c r="D40" s="113" t="s">
        <v>72</v>
      </c>
      <c r="E40" s="114" t="s">
        <v>72</v>
      </c>
    </row>
    <row r="41" spans="1:5" ht="15" customHeight="1" x14ac:dyDescent="0.2">
      <c r="A41" s="5"/>
      <c r="B41" s="25" t="s">
        <v>50</v>
      </c>
      <c r="C41" s="76" t="s">
        <v>203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51</v>
      </c>
      <c r="C42" s="76" t="s">
        <v>204</v>
      </c>
      <c r="D42" s="113" t="s">
        <v>72</v>
      </c>
      <c r="E42" s="114">
        <v>4000</v>
      </c>
    </row>
    <row r="43" spans="1:5" ht="15" customHeight="1" x14ac:dyDescent="0.2">
      <c r="A43" s="5"/>
      <c r="B43" s="25" t="s">
        <v>52</v>
      </c>
      <c r="C43" s="76" t="s">
        <v>205</v>
      </c>
      <c r="D43" s="113" t="s">
        <v>72</v>
      </c>
      <c r="E43" s="114">
        <v>8000</v>
      </c>
    </row>
    <row r="44" spans="1:5" ht="15" customHeight="1" x14ac:dyDescent="0.2">
      <c r="A44" s="5"/>
      <c r="B44" s="25" t="s">
        <v>53</v>
      </c>
      <c r="C44" s="76" t="s">
        <v>206</v>
      </c>
      <c r="D44" s="113" t="s">
        <v>72</v>
      </c>
      <c r="E44" s="114">
        <v>16000</v>
      </c>
    </row>
    <row r="45" spans="1:5" ht="15" customHeight="1" x14ac:dyDescent="0.2">
      <c r="A45" s="5"/>
      <c r="B45" s="25" t="s">
        <v>72</v>
      </c>
      <c r="C45" s="76"/>
      <c r="D45" s="113" t="s">
        <v>72</v>
      </c>
      <c r="E45" s="114" t="s">
        <v>72</v>
      </c>
    </row>
    <row r="46" spans="1:5" ht="15" customHeight="1" thickBot="1" x14ac:dyDescent="0.25">
      <c r="A46" s="5"/>
      <c r="B46" s="29" t="s">
        <v>72</v>
      </c>
      <c r="C46" s="77"/>
      <c r="D46" s="111" t="s">
        <v>72</v>
      </c>
      <c r="E46" s="116" t="s">
        <v>72</v>
      </c>
    </row>
    <row r="47" spans="1:5" ht="15" customHeight="1" x14ac:dyDescent="0.2">
      <c r="A47" s="5"/>
      <c r="B47" s="12"/>
      <c r="C47" s="12"/>
    </row>
    <row r="48" spans="1:5" ht="16.5" thickBot="1" x14ac:dyDescent="0.25">
      <c r="A48" s="5"/>
      <c r="B48" s="149" t="s">
        <v>9</v>
      </c>
      <c r="C48" s="150"/>
      <c r="D48" s="150"/>
      <c r="E48" s="150"/>
    </row>
    <row r="49" spans="1:5" ht="28.5" customHeight="1" thickBot="1" x14ac:dyDescent="0.25">
      <c r="A49" s="5"/>
      <c r="B49" s="8" t="s">
        <v>1</v>
      </c>
      <c r="C49" s="9" t="s">
        <v>14</v>
      </c>
      <c r="D49" s="9" t="s">
        <v>2</v>
      </c>
      <c r="E49" s="10" t="s">
        <v>3</v>
      </c>
    </row>
    <row r="50" spans="1:5" ht="15" customHeight="1" x14ac:dyDescent="0.2">
      <c r="A50" s="5"/>
      <c r="B50" s="39" t="s">
        <v>33</v>
      </c>
      <c r="C50" s="76" t="s">
        <v>187</v>
      </c>
      <c r="D50" s="110" t="s">
        <v>72</v>
      </c>
      <c r="E50" s="115" t="s">
        <v>72</v>
      </c>
    </row>
    <row r="51" spans="1:5" ht="15" customHeight="1" x14ac:dyDescent="0.2">
      <c r="A51" s="5"/>
      <c r="B51" s="25" t="s">
        <v>55</v>
      </c>
      <c r="C51" s="76" t="s">
        <v>207</v>
      </c>
      <c r="D51" s="113" t="s">
        <v>72</v>
      </c>
      <c r="E51" s="114" t="s">
        <v>72</v>
      </c>
    </row>
    <row r="52" spans="1:5" ht="15" customHeight="1" x14ac:dyDescent="0.2">
      <c r="A52" s="5"/>
      <c r="B52" s="25" t="s">
        <v>56</v>
      </c>
      <c r="C52" s="76" t="s">
        <v>208</v>
      </c>
      <c r="D52" s="113" t="s">
        <v>505</v>
      </c>
      <c r="E52" s="114" t="s">
        <v>72</v>
      </c>
    </row>
    <row r="53" spans="1:5" ht="15" customHeight="1" x14ac:dyDescent="0.2">
      <c r="A53" s="5"/>
      <c r="B53" s="25" t="s">
        <v>57</v>
      </c>
      <c r="C53" s="76" t="s">
        <v>209</v>
      </c>
      <c r="D53" s="113" t="s">
        <v>506</v>
      </c>
      <c r="E53" s="114" t="s">
        <v>72</v>
      </c>
    </row>
    <row r="54" spans="1:5" ht="15" customHeight="1" thickBot="1" x14ac:dyDescent="0.25">
      <c r="A54" s="5"/>
      <c r="B54" s="29" t="s">
        <v>72</v>
      </c>
      <c r="C54" s="112"/>
      <c r="D54" s="111" t="s">
        <v>72</v>
      </c>
      <c r="E54" s="116" t="s">
        <v>72</v>
      </c>
    </row>
    <row r="55" spans="1:5" x14ac:dyDescent="0.2">
      <c r="B55" s="4"/>
      <c r="D55" s="4"/>
      <c r="E55" s="4"/>
    </row>
    <row r="56" spans="1:5" x14ac:dyDescent="0.2">
      <c r="B56" s="4"/>
      <c r="D56" s="4"/>
      <c r="E56" s="4"/>
    </row>
    <row r="57" spans="1:5" x14ac:dyDescent="0.2">
      <c r="A57" s="3"/>
    </row>
    <row r="58" spans="1:5" x14ac:dyDescent="0.2">
      <c r="A58" s="3"/>
    </row>
    <row r="59" spans="1:5" x14ac:dyDescent="0.2">
      <c r="A59" s="3"/>
    </row>
    <row r="60" spans="1:5" x14ac:dyDescent="0.2">
      <c r="A60" s="3"/>
    </row>
    <row r="61" spans="1:5" x14ac:dyDescent="0.2">
      <c r="A61" s="4"/>
      <c r="B61" s="11"/>
      <c r="C61" s="47"/>
    </row>
    <row r="62" spans="1:5" x14ac:dyDescent="0.2">
      <c r="A62" s="4"/>
      <c r="B62" s="11"/>
      <c r="C62" s="47"/>
    </row>
    <row r="63" spans="1:5" x14ac:dyDescent="0.2">
      <c r="B63" s="11"/>
      <c r="C63" s="47"/>
    </row>
    <row r="64" spans="1:5" x14ac:dyDescent="0.2">
      <c r="B64" s="11"/>
      <c r="C64" s="47"/>
    </row>
    <row r="65" spans="2:5" x14ac:dyDescent="0.2">
      <c r="B65" s="11"/>
      <c r="C65" s="47"/>
    </row>
    <row r="67" spans="2:5" x14ac:dyDescent="0.2">
      <c r="C67" s="47"/>
    </row>
    <row r="68" spans="2:5" x14ac:dyDescent="0.2">
      <c r="B68" s="11"/>
      <c r="C68" s="47"/>
    </row>
    <row r="69" spans="2:5" x14ac:dyDescent="0.2">
      <c r="B69" s="3"/>
      <c r="D69" s="4"/>
      <c r="E69" s="4"/>
    </row>
    <row r="70" spans="2:5" x14ac:dyDescent="0.2">
      <c r="B70" s="4"/>
      <c r="D70" s="4"/>
      <c r="E70" s="4"/>
    </row>
    <row r="71" spans="2:5" x14ac:dyDescent="0.2">
      <c r="B71" s="4"/>
      <c r="D71" s="4"/>
      <c r="E71" s="4"/>
    </row>
    <row r="72" spans="2:5" x14ac:dyDescent="0.2">
      <c r="B72" s="4"/>
      <c r="D72" s="4"/>
      <c r="E72" s="4"/>
    </row>
    <row r="73" spans="2:5" x14ac:dyDescent="0.2">
      <c r="B73" s="4"/>
      <c r="D73" s="4"/>
      <c r="E73" s="4"/>
    </row>
    <row r="74" spans="2:5" x14ac:dyDescent="0.2">
      <c r="B74" s="4"/>
      <c r="D74" s="4"/>
      <c r="E74" s="4"/>
    </row>
    <row r="75" spans="2:5" x14ac:dyDescent="0.2">
      <c r="B75" s="4"/>
      <c r="D75" s="4"/>
      <c r="E75" s="4"/>
    </row>
    <row r="76" spans="2:5" x14ac:dyDescent="0.2">
      <c r="B76" s="4"/>
      <c r="D76" s="4"/>
      <c r="E76" s="4"/>
    </row>
    <row r="77" spans="2:5" x14ac:dyDescent="0.2">
      <c r="B77" s="4"/>
      <c r="D77" s="4"/>
      <c r="E77" s="4"/>
    </row>
    <row r="78" spans="2:5" x14ac:dyDescent="0.2">
      <c r="B78" s="4"/>
      <c r="D78" s="4"/>
      <c r="E78" s="4"/>
    </row>
    <row r="79" spans="2:5" x14ac:dyDescent="0.2">
      <c r="B79" s="4"/>
      <c r="D79" s="4"/>
      <c r="E79" s="4"/>
    </row>
    <row r="80" spans="2:5" x14ac:dyDescent="0.2">
      <c r="B80" s="4"/>
      <c r="D80" s="4"/>
      <c r="E80" s="4"/>
    </row>
    <row r="81" spans="2:5" x14ac:dyDescent="0.2">
      <c r="B81" s="4"/>
      <c r="D81" s="4"/>
      <c r="E81" s="4"/>
    </row>
    <row r="82" spans="2:5" x14ac:dyDescent="0.2">
      <c r="B82" s="4"/>
      <c r="D82" s="4"/>
      <c r="E82" s="4"/>
    </row>
    <row r="83" spans="2:5" x14ac:dyDescent="0.2">
      <c r="B83" s="4"/>
      <c r="D83" s="4"/>
      <c r="E83" s="4"/>
    </row>
    <row r="84" spans="2:5" x14ac:dyDescent="0.2">
      <c r="B84" s="4"/>
      <c r="D84" s="4"/>
      <c r="E84" s="4"/>
    </row>
    <row r="85" spans="2:5" x14ac:dyDescent="0.2">
      <c r="B85" s="3"/>
      <c r="D85" s="4"/>
      <c r="E85" s="4"/>
    </row>
    <row r="86" spans="2:5" x14ac:dyDescent="0.2">
      <c r="B86" s="3"/>
      <c r="D86" s="4"/>
      <c r="E86" s="4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5" spans="6:6" x14ac:dyDescent="0.2">
      <c r="F315" s="2"/>
    </row>
  </sheetData>
  <sheetProtection algorithmName="SHA-512" hashValue="T1LJfpus7eP2zgbaHVXhBcKJUHG/I/JdIfS2cBLkfzBxkb9oDbtthYOOmNeCmaIRAHon9S19NH5wDtBaXj35vw==" saltValue="jrl+xu1KeW2fCPH6KB4hkg==" spinCount="100000" sheet="1" objects="1" scenarios="1"/>
  <mergeCells count="4">
    <mergeCell ref="B48:E48"/>
    <mergeCell ref="B13:E13"/>
    <mergeCell ref="E3:E5"/>
    <mergeCell ref="B26:E26"/>
  </mergeCells>
  <printOptions horizontalCentered="1"/>
  <pageMargins left="0" right="0" top="0.78740157480314965" bottom="0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5"/>
  <dimension ref="A1:F309"/>
  <sheetViews>
    <sheetView showGridLines="0" showRowColHeaders="0" zoomScaleNormal="100" workbookViewId="0">
      <selection activeCell="G32" sqref="G32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16.7109375" style="4" customWidth="1"/>
    <col min="4" max="4" width="28.7109375" style="3" customWidth="1"/>
    <col min="5" max="5" width="12.7109375" style="3" customWidth="1"/>
    <col min="6" max="6" width="4.42578125" style="4" customWidth="1"/>
    <col min="7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23</v>
      </c>
    </row>
    <row r="4" spans="1:6" ht="15" customHeight="1" x14ac:dyDescent="0.2">
      <c r="E4" s="154"/>
    </row>
    <row r="5" spans="1:6" ht="15" customHeight="1" thickBot="1" x14ac:dyDescent="0.25">
      <c r="E5" s="155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532</v>
      </c>
    </row>
    <row r="10" spans="1:6" x14ac:dyDescent="0.2">
      <c r="B10" s="45"/>
    </row>
    <row r="11" spans="1:6" x14ac:dyDescent="0.2">
      <c r="B11" s="45"/>
    </row>
    <row r="12" spans="1:6" x14ac:dyDescent="0.2">
      <c r="B12" s="45"/>
    </row>
    <row r="13" spans="1:6" x14ac:dyDescent="0.2">
      <c r="A13" s="2" t="s">
        <v>4</v>
      </c>
      <c r="B13" s="46" t="s">
        <v>531</v>
      </c>
    </row>
    <row r="14" spans="1:6" ht="27" customHeight="1" thickBot="1" x14ac:dyDescent="0.25"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31</v>
      </c>
      <c r="C16" s="75" t="s">
        <v>212</v>
      </c>
      <c r="D16" s="110" t="s">
        <v>72</v>
      </c>
      <c r="E16" s="115" t="s">
        <v>72</v>
      </c>
      <c r="F16" s="2"/>
    </row>
    <row r="17" spans="1:6" ht="15" customHeight="1" x14ac:dyDescent="0.2">
      <c r="A17" s="5"/>
      <c r="B17" s="25" t="s">
        <v>58</v>
      </c>
      <c r="C17" s="76" t="s">
        <v>213</v>
      </c>
      <c r="D17" s="113" t="s">
        <v>507</v>
      </c>
      <c r="E17" s="114" t="s">
        <v>72</v>
      </c>
      <c r="F17" s="2"/>
    </row>
    <row r="18" spans="1:6" ht="15" customHeight="1" x14ac:dyDescent="0.2">
      <c r="A18" s="5"/>
      <c r="B18" s="25" t="s">
        <v>59</v>
      </c>
      <c r="C18" s="76" t="s">
        <v>214</v>
      </c>
      <c r="D18" s="113" t="s">
        <v>508</v>
      </c>
      <c r="E18" s="114" t="s">
        <v>72</v>
      </c>
    </row>
    <row r="19" spans="1:6" ht="15" customHeight="1" x14ac:dyDescent="0.2">
      <c r="A19" s="5"/>
      <c r="B19" s="25" t="s">
        <v>59</v>
      </c>
      <c r="C19" s="76" t="s">
        <v>214</v>
      </c>
      <c r="D19" s="113" t="s">
        <v>508</v>
      </c>
      <c r="E19" s="114" t="s">
        <v>72</v>
      </c>
    </row>
    <row r="20" spans="1:6" ht="15" customHeight="1" x14ac:dyDescent="0.2">
      <c r="A20" s="5"/>
      <c r="B20" s="25" t="s">
        <v>32</v>
      </c>
      <c r="C20" s="76" t="s">
        <v>215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34</v>
      </c>
      <c r="C21" s="76" t="s">
        <v>216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60</v>
      </c>
      <c r="C22" s="76" t="s">
        <v>217</v>
      </c>
      <c r="D22" s="113" t="s">
        <v>72</v>
      </c>
      <c r="E22" s="114" t="s">
        <v>72</v>
      </c>
    </row>
    <row r="23" spans="1:6" ht="15" customHeight="1" x14ac:dyDescent="0.2">
      <c r="A23" s="5"/>
      <c r="B23" s="25" t="s">
        <v>60</v>
      </c>
      <c r="C23" s="76" t="s">
        <v>217</v>
      </c>
      <c r="D23" s="113" t="s">
        <v>72</v>
      </c>
      <c r="E23" s="114" t="s">
        <v>72</v>
      </c>
      <c r="F23" s="2"/>
    </row>
    <row r="24" spans="1:6" ht="15" customHeight="1" x14ac:dyDescent="0.2">
      <c r="A24" s="5"/>
      <c r="B24" s="25" t="s">
        <v>61</v>
      </c>
      <c r="C24" s="76" t="s">
        <v>218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35</v>
      </c>
      <c r="C25" s="76" t="s">
        <v>219</v>
      </c>
      <c r="D25" s="113" t="s">
        <v>72</v>
      </c>
      <c r="E25" s="114" t="s">
        <v>72</v>
      </c>
    </row>
    <row r="26" spans="1:6" ht="15" customHeight="1" x14ac:dyDescent="0.2">
      <c r="A26" s="5"/>
      <c r="B26" s="25" t="s">
        <v>36</v>
      </c>
      <c r="C26" s="76" t="s">
        <v>220</v>
      </c>
      <c r="D26" s="113" t="s">
        <v>72</v>
      </c>
      <c r="E26" s="114" t="s">
        <v>72</v>
      </c>
      <c r="F26" s="2"/>
    </row>
    <row r="27" spans="1:6" ht="15" customHeight="1" x14ac:dyDescent="0.2">
      <c r="A27" s="5"/>
      <c r="B27" s="25" t="s">
        <v>37</v>
      </c>
      <c r="C27" s="76" t="s">
        <v>221</v>
      </c>
      <c r="D27" s="113" t="s">
        <v>72</v>
      </c>
      <c r="E27" s="114" t="s">
        <v>72</v>
      </c>
    </row>
    <row r="28" spans="1:6" ht="15" customHeight="1" thickBot="1" x14ac:dyDescent="0.25">
      <c r="A28" s="5"/>
      <c r="B28" s="29" t="s">
        <v>72</v>
      </c>
      <c r="C28" s="78"/>
      <c r="D28" s="111" t="s">
        <v>72</v>
      </c>
      <c r="E28" s="116" t="s">
        <v>72</v>
      </c>
    </row>
    <row r="29" spans="1:6" ht="15" customHeight="1" x14ac:dyDescent="0.2">
      <c r="A29" s="5"/>
      <c r="B29" s="11"/>
      <c r="C29" s="47"/>
    </row>
    <row r="30" spans="1:6" ht="15" customHeight="1" thickBot="1" x14ac:dyDescent="0.25">
      <c r="A30" s="5"/>
      <c r="B30" s="149" t="s">
        <v>7</v>
      </c>
      <c r="C30" s="150"/>
      <c r="D30" s="150"/>
      <c r="E30" s="150"/>
    </row>
    <row r="31" spans="1:6" ht="15" customHeight="1" thickBot="1" x14ac:dyDescent="0.25">
      <c r="A31" s="5"/>
      <c r="B31" s="8" t="s">
        <v>1</v>
      </c>
      <c r="C31" s="9" t="s">
        <v>14</v>
      </c>
      <c r="D31" s="9" t="s">
        <v>2</v>
      </c>
      <c r="E31" s="10" t="s">
        <v>3</v>
      </c>
    </row>
    <row r="32" spans="1:6" ht="15" customHeight="1" x14ac:dyDescent="0.2">
      <c r="A32" s="5"/>
      <c r="B32" s="39" t="s">
        <v>5</v>
      </c>
      <c r="C32" s="75" t="s">
        <v>210</v>
      </c>
      <c r="D32" s="110" t="s">
        <v>502</v>
      </c>
      <c r="E32" s="115">
        <v>4000</v>
      </c>
    </row>
    <row r="33" spans="1:5" ht="15" customHeight="1" x14ac:dyDescent="0.2">
      <c r="A33" s="5"/>
      <c r="B33" s="25" t="s">
        <v>6</v>
      </c>
      <c r="C33" s="76" t="s">
        <v>211</v>
      </c>
      <c r="D33" s="113" t="s">
        <v>72</v>
      </c>
      <c r="E33" s="114">
        <v>4000</v>
      </c>
    </row>
    <row r="34" spans="1:5" ht="15" customHeight="1" x14ac:dyDescent="0.2">
      <c r="A34" s="5"/>
      <c r="B34" s="25" t="s">
        <v>5</v>
      </c>
      <c r="C34" s="76" t="s">
        <v>210</v>
      </c>
      <c r="D34" s="113" t="s">
        <v>502</v>
      </c>
      <c r="E34" s="114">
        <v>4000</v>
      </c>
    </row>
    <row r="35" spans="1:5" ht="15" customHeight="1" x14ac:dyDescent="0.2">
      <c r="A35" s="5"/>
      <c r="B35" s="25" t="s">
        <v>62</v>
      </c>
      <c r="C35" s="76" t="s">
        <v>222</v>
      </c>
      <c r="D35" s="113" t="s">
        <v>72</v>
      </c>
      <c r="E35" s="114">
        <v>4000</v>
      </c>
    </row>
    <row r="36" spans="1:5" ht="15" customHeight="1" x14ac:dyDescent="0.2">
      <c r="A36" s="5"/>
      <c r="B36" s="25" t="s">
        <v>8</v>
      </c>
      <c r="C36" s="76" t="s">
        <v>223</v>
      </c>
      <c r="D36" s="113" t="s">
        <v>72</v>
      </c>
      <c r="E36" s="114">
        <v>8000</v>
      </c>
    </row>
    <row r="37" spans="1:5" ht="15" customHeight="1" x14ac:dyDescent="0.2">
      <c r="A37" s="5"/>
      <c r="B37" s="25" t="s">
        <v>63</v>
      </c>
      <c r="C37" s="76" t="s">
        <v>224</v>
      </c>
      <c r="D37" s="113" t="s">
        <v>72</v>
      </c>
      <c r="E37" s="114">
        <v>8000</v>
      </c>
    </row>
    <row r="38" spans="1:5" ht="15" customHeight="1" x14ac:dyDescent="0.2">
      <c r="A38" s="5"/>
      <c r="B38" s="25" t="s">
        <v>42</v>
      </c>
      <c r="C38" s="76" t="s">
        <v>225</v>
      </c>
      <c r="D38" s="113" t="s">
        <v>499</v>
      </c>
      <c r="E38" s="114">
        <v>8000</v>
      </c>
    </row>
    <row r="39" spans="1:5" ht="15" customHeight="1" x14ac:dyDescent="0.2">
      <c r="A39" s="5"/>
      <c r="B39" s="25" t="s">
        <v>43</v>
      </c>
      <c r="C39" s="76" t="s">
        <v>226</v>
      </c>
      <c r="D39" s="113" t="s">
        <v>500</v>
      </c>
      <c r="E39" s="114">
        <v>8000</v>
      </c>
    </row>
    <row r="40" spans="1:5" ht="15" customHeight="1" x14ac:dyDescent="0.2">
      <c r="A40" s="5"/>
      <c r="B40" s="25" t="s">
        <v>44</v>
      </c>
      <c r="C40" s="76" t="s">
        <v>227</v>
      </c>
      <c r="D40" s="113" t="s">
        <v>72</v>
      </c>
      <c r="E40" s="114">
        <v>8000</v>
      </c>
    </row>
    <row r="41" spans="1:5" ht="15" customHeight="1" x14ac:dyDescent="0.2">
      <c r="A41" s="5"/>
      <c r="B41" s="25" t="s">
        <v>45</v>
      </c>
      <c r="C41" s="76" t="s">
        <v>228</v>
      </c>
      <c r="D41" s="113" t="s">
        <v>72</v>
      </c>
      <c r="E41" s="114">
        <v>8000</v>
      </c>
    </row>
    <row r="42" spans="1:5" ht="15" customHeight="1" x14ac:dyDescent="0.2">
      <c r="A42" s="5"/>
      <c r="B42" s="25" t="s">
        <v>64</v>
      </c>
      <c r="C42" s="76" t="s">
        <v>229</v>
      </c>
      <c r="D42" s="113" t="s">
        <v>509</v>
      </c>
      <c r="E42" s="114" t="s">
        <v>72</v>
      </c>
    </row>
    <row r="43" spans="1:5" ht="15" customHeight="1" x14ac:dyDescent="0.2">
      <c r="A43" s="5"/>
      <c r="B43" s="25" t="s">
        <v>44</v>
      </c>
      <c r="C43" s="76" t="s">
        <v>227</v>
      </c>
      <c r="D43" s="113" t="s">
        <v>72</v>
      </c>
      <c r="E43" s="114">
        <v>8000</v>
      </c>
    </row>
    <row r="44" spans="1:5" ht="15" customHeight="1" x14ac:dyDescent="0.2">
      <c r="A44" s="5"/>
      <c r="B44" s="25" t="s">
        <v>47</v>
      </c>
      <c r="C44" s="76" t="s">
        <v>230</v>
      </c>
      <c r="D44" s="113" t="s">
        <v>72</v>
      </c>
      <c r="E44" s="114">
        <v>8000</v>
      </c>
    </row>
    <row r="45" spans="1:5" ht="15" customHeight="1" x14ac:dyDescent="0.2">
      <c r="A45" s="5"/>
      <c r="B45" s="25" t="s">
        <v>49</v>
      </c>
      <c r="C45" s="76" t="s">
        <v>231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50</v>
      </c>
      <c r="C46" s="76" t="s">
        <v>232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51</v>
      </c>
      <c r="C47" s="76" t="s">
        <v>233</v>
      </c>
      <c r="D47" s="113" t="s">
        <v>72</v>
      </c>
      <c r="E47" s="114">
        <v>4000</v>
      </c>
    </row>
    <row r="48" spans="1:5" ht="15" customHeight="1" x14ac:dyDescent="0.2">
      <c r="A48" s="5"/>
      <c r="B48" s="25" t="s">
        <v>52</v>
      </c>
      <c r="C48" s="76" t="s">
        <v>234</v>
      </c>
      <c r="D48" s="113" t="s">
        <v>72</v>
      </c>
      <c r="E48" s="114">
        <v>8000</v>
      </c>
    </row>
    <row r="49" spans="1:5" ht="15" customHeight="1" x14ac:dyDescent="0.2">
      <c r="A49" s="5"/>
      <c r="B49" s="25" t="s">
        <v>53</v>
      </c>
      <c r="C49" s="76" t="s">
        <v>235</v>
      </c>
      <c r="D49" s="113" t="s">
        <v>72</v>
      </c>
      <c r="E49" s="114">
        <v>16000</v>
      </c>
    </row>
    <row r="50" spans="1:5" ht="15" customHeight="1" thickBot="1" x14ac:dyDescent="0.25">
      <c r="A50" s="5"/>
      <c r="B50" s="29" t="s">
        <v>72</v>
      </c>
      <c r="C50" s="77"/>
      <c r="D50" s="111" t="s">
        <v>72</v>
      </c>
      <c r="E50" s="116" t="s">
        <v>72</v>
      </c>
    </row>
    <row r="51" spans="1:5" ht="15" customHeight="1" x14ac:dyDescent="0.2">
      <c r="A51" s="5"/>
      <c r="B51" s="12"/>
      <c r="C51" s="12"/>
    </row>
    <row r="52" spans="1:5" ht="16.5" thickBot="1" x14ac:dyDescent="0.25">
      <c r="A52" s="5"/>
      <c r="B52" s="149" t="s">
        <v>9</v>
      </c>
      <c r="C52" s="150"/>
      <c r="D52" s="150"/>
      <c r="E52" s="150"/>
    </row>
    <row r="53" spans="1:5" ht="28.5" customHeight="1" thickBot="1" x14ac:dyDescent="0.25">
      <c r="A53" s="5"/>
      <c r="B53" s="8" t="s">
        <v>1</v>
      </c>
      <c r="C53" s="9" t="s">
        <v>14</v>
      </c>
      <c r="D53" s="9" t="s">
        <v>2</v>
      </c>
      <c r="E53" s="10" t="s">
        <v>3</v>
      </c>
    </row>
    <row r="54" spans="1:5" ht="15" customHeight="1" x14ac:dyDescent="0.2">
      <c r="A54" s="5"/>
      <c r="B54" s="39" t="s">
        <v>65</v>
      </c>
      <c r="C54" s="76" t="s">
        <v>236</v>
      </c>
      <c r="D54" s="110" t="s">
        <v>72</v>
      </c>
      <c r="E54" s="115" t="s">
        <v>72</v>
      </c>
    </row>
    <row r="55" spans="1:5" ht="15" customHeight="1" x14ac:dyDescent="0.2">
      <c r="A55" s="5"/>
      <c r="B55" s="25" t="s">
        <v>66</v>
      </c>
      <c r="C55" s="76" t="s">
        <v>237</v>
      </c>
      <c r="D55" s="113" t="s">
        <v>72</v>
      </c>
      <c r="E55" s="114" t="s">
        <v>72</v>
      </c>
    </row>
    <row r="56" spans="1:5" ht="15" customHeight="1" x14ac:dyDescent="0.2">
      <c r="A56" s="5"/>
      <c r="B56" s="25" t="s">
        <v>67</v>
      </c>
      <c r="C56" s="76" t="s">
        <v>238</v>
      </c>
      <c r="D56" s="113" t="s">
        <v>72</v>
      </c>
      <c r="E56" s="114" t="s">
        <v>72</v>
      </c>
    </row>
    <row r="57" spans="1:5" ht="15" customHeight="1" x14ac:dyDescent="0.2">
      <c r="A57" s="5"/>
      <c r="B57" s="25" t="s">
        <v>68</v>
      </c>
      <c r="C57" s="76" t="s">
        <v>239</v>
      </c>
      <c r="D57" s="113" t="s">
        <v>72</v>
      </c>
      <c r="E57" s="114" t="s">
        <v>72</v>
      </c>
    </row>
    <row r="58" spans="1:5" ht="15" customHeight="1" x14ac:dyDescent="0.2">
      <c r="A58" s="5"/>
      <c r="B58" s="25" t="s">
        <v>54</v>
      </c>
      <c r="C58" s="76" t="s">
        <v>240</v>
      </c>
      <c r="D58" s="113" t="s">
        <v>72</v>
      </c>
      <c r="E58" s="114" t="s">
        <v>72</v>
      </c>
    </row>
    <row r="59" spans="1:5" ht="15" customHeight="1" x14ac:dyDescent="0.2">
      <c r="A59" s="5"/>
      <c r="B59" s="25" t="s">
        <v>55</v>
      </c>
      <c r="C59" s="76" t="s">
        <v>241</v>
      </c>
      <c r="D59" s="113" t="s">
        <v>72</v>
      </c>
      <c r="E59" s="114" t="s">
        <v>72</v>
      </c>
    </row>
    <row r="60" spans="1:5" ht="15" customHeight="1" x14ac:dyDescent="0.2">
      <c r="A60" s="5"/>
      <c r="B60" s="25" t="s">
        <v>56</v>
      </c>
      <c r="C60" s="76" t="s">
        <v>242</v>
      </c>
      <c r="D60" s="113" t="s">
        <v>505</v>
      </c>
      <c r="E60" s="114" t="s">
        <v>72</v>
      </c>
    </row>
    <row r="61" spans="1:5" ht="15" customHeight="1" thickBot="1" x14ac:dyDescent="0.25">
      <c r="A61" s="5"/>
      <c r="B61" s="29" t="s">
        <v>72</v>
      </c>
      <c r="C61" s="112"/>
      <c r="D61" s="111" t="s">
        <v>72</v>
      </c>
      <c r="E61" s="116" t="s">
        <v>72</v>
      </c>
    </row>
    <row r="62" spans="1:5" x14ac:dyDescent="0.2">
      <c r="B62" s="4"/>
      <c r="D62" s="4"/>
      <c r="E62" s="4"/>
    </row>
    <row r="63" spans="1:5" x14ac:dyDescent="0.2">
      <c r="B63" s="4"/>
      <c r="D63" s="4"/>
      <c r="E63" s="4"/>
    </row>
    <row r="64" spans="1:5" x14ac:dyDescent="0.2">
      <c r="B64" s="4"/>
      <c r="D64" s="4"/>
      <c r="E64" s="4"/>
    </row>
    <row r="65" spans="2:5" x14ac:dyDescent="0.2">
      <c r="B65" s="4"/>
      <c r="D65" s="4"/>
      <c r="E65" s="4"/>
    </row>
    <row r="66" spans="2:5" x14ac:dyDescent="0.2">
      <c r="B66" s="4"/>
      <c r="D66" s="4"/>
      <c r="E66" s="4"/>
    </row>
    <row r="67" spans="2:5" x14ac:dyDescent="0.2">
      <c r="B67" s="4"/>
      <c r="D67" s="4"/>
      <c r="E67" s="4"/>
    </row>
    <row r="68" spans="2:5" x14ac:dyDescent="0.2">
      <c r="B68" s="4"/>
      <c r="D68" s="4"/>
      <c r="E68" s="4"/>
    </row>
    <row r="69" spans="2:5" x14ac:dyDescent="0.2">
      <c r="B69" s="4"/>
      <c r="D69" s="4"/>
      <c r="E69" s="4"/>
    </row>
    <row r="70" spans="2:5" x14ac:dyDescent="0.2">
      <c r="B70" s="4"/>
      <c r="D70" s="4"/>
      <c r="E70" s="4"/>
    </row>
    <row r="71" spans="2:5" x14ac:dyDescent="0.2">
      <c r="B71" s="4"/>
      <c r="D71" s="4"/>
      <c r="E71" s="4"/>
    </row>
    <row r="72" spans="2:5" x14ac:dyDescent="0.2">
      <c r="B72" s="4"/>
      <c r="D72" s="4"/>
      <c r="E72" s="4"/>
    </row>
    <row r="73" spans="2:5" x14ac:dyDescent="0.2">
      <c r="B73" s="3"/>
      <c r="D73" s="4"/>
      <c r="E73" s="4"/>
    </row>
    <row r="74" spans="2:5" x14ac:dyDescent="0.2">
      <c r="B74" s="3"/>
      <c r="D74" s="4"/>
      <c r="E74" s="4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</sheetData>
  <sheetProtection algorithmName="SHA-512" hashValue="1FjjYR64BHUKKXkJ6OW9XoHGR/SeUe5vcaylDzUvQtRLSauQ54zRABnwmw11fj9SZW+m0s7udC3weHPGgoePkQ==" saltValue="Awi179nHrN33pj0O+REgxw==" spinCount="100000" sheet="1" objects="1" scenarios="1"/>
  <mergeCells count="4">
    <mergeCell ref="B14:E14"/>
    <mergeCell ref="E3:E5"/>
    <mergeCell ref="B30:E30"/>
    <mergeCell ref="B52:E52"/>
  </mergeCells>
  <printOptions horizontalCentered="1"/>
  <pageMargins left="0" right="0" top="0.78740157480314965" bottom="0" header="0.31496062992125984" footer="0.31496062992125984"/>
  <pageSetup paperSize="9" scale="96" orientation="portrait" r:id="rId1"/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6"/>
  <dimension ref="A1:F328"/>
  <sheetViews>
    <sheetView showGridLines="0" showRowColHeaders="0" zoomScaleNormal="100" workbookViewId="0">
      <selection activeCell="Q13" sqref="Q13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16.7109375" style="4" customWidth="1"/>
    <col min="4" max="4" width="28.7109375" style="3" customWidth="1"/>
    <col min="5" max="5" width="12.7109375" style="3" customWidth="1"/>
    <col min="6" max="6" width="5" style="4" customWidth="1"/>
    <col min="7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25</v>
      </c>
    </row>
    <row r="4" spans="1:6" ht="15" customHeight="1" x14ac:dyDescent="0.2">
      <c r="E4" s="154"/>
    </row>
    <row r="5" spans="1:6" ht="15" customHeight="1" thickBot="1" x14ac:dyDescent="0.25">
      <c r="E5" s="155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532</v>
      </c>
    </row>
    <row r="10" spans="1:6" x14ac:dyDescent="0.2">
      <c r="B10" s="45"/>
    </row>
    <row r="11" spans="1:6" x14ac:dyDescent="0.2">
      <c r="B11" s="45"/>
    </row>
    <row r="12" spans="1:6" x14ac:dyDescent="0.2">
      <c r="B12" s="45"/>
    </row>
    <row r="13" spans="1:6" x14ac:dyDescent="0.2">
      <c r="A13" s="2" t="s">
        <v>4</v>
      </c>
      <c r="B13" s="46" t="s">
        <v>531</v>
      </c>
    </row>
    <row r="14" spans="1:6" ht="27" customHeight="1" thickBot="1" x14ac:dyDescent="0.25"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77</v>
      </c>
      <c r="C16" s="75" t="s">
        <v>244</v>
      </c>
      <c r="D16" s="110" t="s">
        <v>503</v>
      </c>
      <c r="E16" s="115" t="s">
        <v>72</v>
      </c>
      <c r="F16" s="2"/>
    </row>
    <row r="17" spans="1:6" ht="15" customHeight="1" x14ac:dyDescent="0.2">
      <c r="A17" s="5"/>
      <c r="B17" s="25" t="s">
        <v>34</v>
      </c>
      <c r="C17" s="76" t="s">
        <v>216</v>
      </c>
      <c r="D17" s="113" t="s">
        <v>72</v>
      </c>
      <c r="E17" s="114" t="s">
        <v>72</v>
      </c>
      <c r="F17" s="2"/>
    </row>
    <row r="18" spans="1:6" ht="15" customHeight="1" x14ac:dyDescent="0.2">
      <c r="A18" s="5"/>
      <c r="B18" s="25" t="s">
        <v>79</v>
      </c>
      <c r="C18" s="76" t="s">
        <v>245</v>
      </c>
      <c r="D18" s="113" t="s">
        <v>518</v>
      </c>
      <c r="E18" s="114" t="s">
        <v>72</v>
      </c>
    </row>
    <row r="19" spans="1:6" ht="15" customHeight="1" x14ac:dyDescent="0.2">
      <c r="A19" s="5"/>
      <c r="B19" s="25" t="s">
        <v>80</v>
      </c>
      <c r="C19" s="76" t="s">
        <v>246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81</v>
      </c>
      <c r="C20" s="76" t="s">
        <v>247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37</v>
      </c>
      <c r="C21" s="76" t="s">
        <v>248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82</v>
      </c>
      <c r="C22" s="76" t="s">
        <v>249</v>
      </c>
      <c r="D22" s="113" t="s">
        <v>72</v>
      </c>
      <c r="E22" s="114" t="s">
        <v>72</v>
      </c>
    </row>
    <row r="23" spans="1:6" ht="15" customHeight="1" x14ac:dyDescent="0.2">
      <c r="A23" s="5"/>
      <c r="B23" s="25" t="s">
        <v>61</v>
      </c>
      <c r="C23" s="76" t="s">
        <v>250</v>
      </c>
      <c r="D23" s="113" t="s">
        <v>72</v>
      </c>
      <c r="E23" s="114" t="s">
        <v>72</v>
      </c>
      <c r="F23" s="2"/>
    </row>
    <row r="24" spans="1:6" ht="15" customHeight="1" x14ac:dyDescent="0.2">
      <c r="A24" s="5"/>
      <c r="B24" s="25" t="s">
        <v>83</v>
      </c>
      <c r="C24" s="76" t="s">
        <v>251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84</v>
      </c>
      <c r="C25" s="76" t="s">
        <v>252</v>
      </c>
      <c r="D25" s="113" t="s">
        <v>72</v>
      </c>
      <c r="E25" s="114" t="s">
        <v>72</v>
      </c>
    </row>
    <row r="26" spans="1:6" ht="15" customHeight="1" x14ac:dyDescent="0.2">
      <c r="A26" s="5"/>
      <c r="B26" s="25" t="s">
        <v>85</v>
      </c>
      <c r="C26" s="76" t="s">
        <v>253</v>
      </c>
      <c r="D26" s="113" t="s">
        <v>510</v>
      </c>
      <c r="E26" s="114" t="s">
        <v>72</v>
      </c>
      <c r="F26" s="2"/>
    </row>
    <row r="27" spans="1:6" ht="15" customHeight="1" x14ac:dyDescent="0.2">
      <c r="A27" s="5"/>
      <c r="B27" s="25" t="s">
        <v>86</v>
      </c>
      <c r="C27" s="76" t="s">
        <v>254</v>
      </c>
      <c r="D27" s="113" t="s">
        <v>511</v>
      </c>
      <c r="E27" s="114" t="s">
        <v>72</v>
      </c>
    </row>
    <row r="28" spans="1:6" ht="15" customHeight="1" x14ac:dyDescent="0.2">
      <c r="A28" s="5"/>
      <c r="B28" s="25" t="s">
        <v>72</v>
      </c>
      <c r="C28" s="76"/>
      <c r="D28" s="113" t="s">
        <v>72</v>
      </c>
      <c r="E28" s="114" t="s">
        <v>72</v>
      </c>
    </row>
    <row r="29" spans="1:6" ht="15" customHeight="1" thickBot="1" x14ac:dyDescent="0.25">
      <c r="A29" s="5"/>
      <c r="B29" s="29" t="s">
        <v>72</v>
      </c>
      <c r="C29" s="78"/>
      <c r="D29" s="111" t="s">
        <v>72</v>
      </c>
      <c r="E29" s="116" t="s">
        <v>72</v>
      </c>
    </row>
    <row r="30" spans="1:6" ht="15" customHeight="1" x14ac:dyDescent="0.2">
      <c r="A30" s="5"/>
      <c r="B30" s="11"/>
      <c r="C30" s="47"/>
    </row>
    <row r="31" spans="1:6" ht="15" customHeight="1" thickBot="1" x14ac:dyDescent="0.25">
      <c r="A31" s="5"/>
      <c r="B31" s="149" t="s">
        <v>7</v>
      </c>
      <c r="C31" s="150"/>
      <c r="D31" s="150"/>
      <c r="E31" s="150"/>
    </row>
    <row r="32" spans="1:6" ht="15" customHeight="1" thickBot="1" x14ac:dyDescent="0.25">
      <c r="A32" s="5"/>
      <c r="B32" s="8" t="s">
        <v>1</v>
      </c>
      <c r="C32" s="9" t="s">
        <v>14</v>
      </c>
      <c r="D32" s="9" t="s">
        <v>2</v>
      </c>
      <c r="E32" s="10" t="s">
        <v>3</v>
      </c>
    </row>
    <row r="33" spans="1:5" ht="15" customHeight="1" x14ac:dyDescent="0.2">
      <c r="A33" s="5"/>
      <c r="B33" s="39" t="s">
        <v>29</v>
      </c>
      <c r="C33" s="75" t="s">
        <v>11</v>
      </c>
      <c r="D33" s="110" t="s">
        <v>72</v>
      </c>
      <c r="E33" s="115" t="s">
        <v>72</v>
      </c>
    </row>
    <row r="34" spans="1:5" ht="15" customHeight="1" x14ac:dyDescent="0.2">
      <c r="A34" s="5"/>
      <c r="B34" s="25" t="s">
        <v>6</v>
      </c>
      <c r="C34" s="76" t="s">
        <v>184</v>
      </c>
      <c r="D34" s="113" t="s">
        <v>72</v>
      </c>
      <c r="E34" s="114">
        <v>8000</v>
      </c>
    </row>
    <row r="35" spans="1:5" ht="15" customHeight="1" x14ac:dyDescent="0.2">
      <c r="A35" s="5"/>
      <c r="B35" s="25" t="s">
        <v>76</v>
      </c>
      <c r="C35" s="76" t="s">
        <v>243</v>
      </c>
      <c r="D35" s="113" t="s">
        <v>72</v>
      </c>
      <c r="E35" s="114">
        <v>2000</v>
      </c>
    </row>
    <row r="36" spans="1:5" ht="15" customHeight="1" x14ac:dyDescent="0.2">
      <c r="A36" s="5"/>
      <c r="B36" s="25" t="s">
        <v>87</v>
      </c>
      <c r="C36" s="76" t="s">
        <v>255</v>
      </c>
      <c r="D36" s="113" t="s">
        <v>72</v>
      </c>
      <c r="E36" s="114">
        <v>4000</v>
      </c>
    </row>
    <row r="37" spans="1:5" ht="15" customHeight="1" x14ac:dyDescent="0.2">
      <c r="A37" s="5"/>
      <c r="B37" s="25" t="s">
        <v>88</v>
      </c>
      <c r="C37" s="76" t="s">
        <v>256</v>
      </c>
      <c r="D37" s="113" t="s">
        <v>72</v>
      </c>
      <c r="E37" s="114">
        <v>8000</v>
      </c>
    </row>
    <row r="38" spans="1:5" ht="15" customHeight="1" x14ac:dyDescent="0.2">
      <c r="A38" s="5"/>
      <c r="B38" s="25" t="s">
        <v>89</v>
      </c>
      <c r="C38" s="76" t="s">
        <v>257</v>
      </c>
      <c r="D38" s="113" t="s">
        <v>72</v>
      </c>
      <c r="E38" s="114">
        <v>16000</v>
      </c>
    </row>
    <row r="39" spans="1:5" ht="15" customHeight="1" x14ac:dyDescent="0.2">
      <c r="A39" s="5"/>
      <c r="B39" s="25" t="s">
        <v>90</v>
      </c>
      <c r="C39" s="76" t="s">
        <v>258</v>
      </c>
      <c r="D39" s="113" t="s">
        <v>72</v>
      </c>
      <c r="E39" s="114">
        <v>2000</v>
      </c>
    </row>
    <row r="40" spans="1:5" ht="15" customHeight="1" x14ac:dyDescent="0.2">
      <c r="A40" s="5"/>
      <c r="B40" s="25" t="s">
        <v>91</v>
      </c>
      <c r="C40" s="76" t="s">
        <v>259</v>
      </c>
      <c r="D40" s="113" t="s">
        <v>72</v>
      </c>
      <c r="E40" s="114">
        <v>8000</v>
      </c>
    </row>
    <row r="41" spans="1:5" ht="15" customHeight="1" x14ac:dyDescent="0.2">
      <c r="A41" s="5"/>
      <c r="B41" s="25" t="s">
        <v>92</v>
      </c>
      <c r="C41" s="76" t="s">
        <v>260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93</v>
      </c>
      <c r="C42" s="76" t="s">
        <v>261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94</v>
      </c>
      <c r="C43" s="76" t="s">
        <v>262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95</v>
      </c>
      <c r="C44" s="76" t="s">
        <v>263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96</v>
      </c>
      <c r="C45" s="76" t="s">
        <v>264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97</v>
      </c>
      <c r="C46" s="76" t="s">
        <v>265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98</v>
      </c>
      <c r="C47" s="76" t="s">
        <v>266</v>
      </c>
      <c r="D47" s="113" t="s">
        <v>72</v>
      </c>
      <c r="E47" s="114" t="s">
        <v>72</v>
      </c>
    </row>
    <row r="48" spans="1:5" ht="15" customHeight="1" x14ac:dyDescent="0.2">
      <c r="A48" s="5"/>
      <c r="B48" s="25" t="s">
        <v>99</v>
      </c>
      <c r="C48" s="76" t="s">
        <v>267</v>
      </c>
      <c r="D48" s="113" t="s">
        <v>72</v>
      </c>
      <c r="E48" s="114" t="s">
        <v>72</v>
      </c>
    </row>
    <row r="49" spans="1:6" ht="15" customHeight="1" x14ac:dyDescent="0.2">
      <c r="A49" s="5"/>
      <c r="B49" s="25" t="s">
        <v>100</v>
      </c>
      <c r="C49" s="76" t="s">
        <v>268</v>
      </c>
      <c r="D49" s="113" t="s">
        <v>72</v>
      </c>
      <c r="E49" s="114" t="s">
        <v>72</v>
      </c>
    </row>
    <row r="50" spans="1:6" ht="15" customHeight="1" x14ac:dyDescent="0.2">
      <c r="A50" s="5"/>
      <c r="B50" s="25" t="s">
        <v>101</v>
      </c>
      <c r="C50" s="76" t="s">
        <v>269</v>
      </c>
      <c r="D50" s="113" t="s">
        <v>72</v>
      </c>
      <c r="E50" s="114" t="s">
        <v>72</v>
      </c>
    </row>
    <row r="51" spans="1:6" ht="15" customHeight="1" x14ac:dyDescent="0.2">
      <c r="A51" s="5"/>
      <c r="B51" s="25" t="s">
        <v>102</v>
      </c>
      <c r="C51" s="76" t="s">
        <v>270</v>
      </c>
      <c r="D51" s="113" t="s">
        <v>72</v>
      </c>
      <c r="E51" s="114" t="s">
        <v>72</v>
      </c>
    </row>
    <row r="52" spans="1:6" ht="15" customHeight="1" x14ac:dyDescent="0.2">
      <c r="A52" s="5"/>
      <c r="B52" s="25" t="s">
        <v>87</v>
      </c>
      <c r="C52" s="76" t="s">
        <v>255</v>
      </c>
      <c r="D52" s="113" t="s">
        <v>72</v>
      </c>
      <c r="E52" s="114">
        <v>4000</v>
      </c>
    </row>
    <row r="53" spans="1:6" ht="15" customHeight="1" x14ac:dyDescent="0.2">
      <c r="A53" s="5"/>
      <c r="B53" s="25" t="s">
        <v>103</v>
      </c>
      <c r="C53" s="76" t="s">
        <v>271</v>
      </c>
      <c r="D53" s="113" t="s">
        <v>72</v>
      </c>
      <c r="E53" s="114">
        <v>8000</v>
      </c>
    </row>
    <row r="54" spans="1:6" ht="15" customHeight="1" x14ac:dyDescent="0.2">
      <c r="A54" s="5"/>
      <c r="B54" s="25" t="s">
        <v>104</v>
      </c>
      <c r="C54" s="76" t="s">
        <v>272</v>
      </c>
      <c r="D54" s="113" t="s">
        <v>72</v>
      </c>
      <c r="E54" s="114">
        <v>16000</v>
      </c>
    </row>
    <row r="55" spans="1:6" ht="15" customHeight="1" x14ac:dyDescent="0.2">
      <c r="A55" s="5"/>
      <c r="B55" s="25" t="s">
        <v>105</v>
      </c>
      <c r="C55" s="76" t="s">
        <v>273</v>
      </c>
      <c r="D55" s="113" t="s">
        <v>72</v>
      </c>
      <c r="E55" s="114" t="s">
        <v>72</v>
      </c>
    </row>
    <row r="56" spans="1:6" ht="15" customHeight="1" x14ac:dyDescent="0.2">
      <c r="A56" s="5"/>
      <c r="B56" s="25" t="s">
        <v>106</v>
      </c>
      <c r="C56" s="76" t="s">
        <v>274</v>
      </c>
      <c r="D56" s="113" t="s">
        <v>72</v>
      </c>
      <c r="E56" s="114" t="s">
        <v>72</v>
      </c>
    </row>
    <row r="57" spans="1:6" ht="15" customHeight="1" x14ac:dyDescent="0.2">
      <c r="A57" s="5"/>
      <c r="B57" s="25" t="s">
        <v>107</v>
      </c>
      <c r="C57" s="76" t="s">
        <v>275</v>
      </c>
      <c r="D57" s="113" t="s">
        <v>72</v>
      </c>
      <c r="E57" s="114" t="s">
        <v>72</v>
      </c>
    </row>
    <row r="58" spans="1:6" ht="15" customHeight="1" x14ac:dyDescent="0.2">
      <c r="A58" s="5"/>
      <c r="B58" s="25" t="s">
        <v>108</v>
      </c>
      <c r="C58" s="76" t="s">
        <v>276</v>
      </c>
      <c r="D58" s="113" t="s">
        <v>72</v>
      </c>
      <c r="E58" s="114" t="s">
        <v>72</v>
      </c>
      <c r="F58" s="2"/>
    </row>
    <row r="59" spans="1:6" ht="15" customHeight="1" x14ac:dyDescent="0.2">
      <c r="A59" s="5"/>
      <c r="B59" s="25" t="s">
        <v>109</v>
      </c>
      <c r="C59" s="76" t="s">
        <v>277</v>
      </c>
      <c r="D59" s="113" t="s">
        <v>72</v>
      </c>
      <c r="E59" s="114" t="s">
        <v>72</v>
      </c>
      <c r="F59" s="2"/>
    </row>
    <row r="60" spans="1:6" ht="15" customHeight="1" thickBot="1" x14ac:dyDescent="0.25">
      <c r="A60" s="5"/>
      <c r="B60" s="29" t="s">
        <v>72</v>
      </c>
      <c r="C60" s="77"/>
      <c r="D60" s="111" t="s">
        <v>72</v>
      </c>
      <c r="E60" s="116" t="s">
        <v>72</v>
      </c>
    </row>
    <row r="61" spans="1:6" ht="15" customHeight="1" x14ac:dyDescent="0.2">
      <c r="A61" s="5"/>
      <c r="B61" s="12"/>
      <c r="C61" s="12"/>
    </row>
    <row r="62" spans="1:6" ht="16.5" thickBot="1" x14ac:dyDescent="0.25">
      <c r="A62" s="5"/>
      <c r="B62" s="149" t="s">
        <v>9</v>
      </c>
      <c r="C62" s="150"/>
      <c r="D62" s="150"/>
      <c r="E62" s="150"/>
    </row>
    <row r="63" spans="1:6" ht="28.5" customHeight="1" thickBot="1" x14ac:dyDescent="0.25">
      <c r="A63" s="5"/>
      <c r="B63" s="8" t="s">
        <v>1</v>
      </c>
      <c r="C63" s="9" t="s">
        <v>14</v>
      </c>
      <c r="D63" s="9" t="s">
        <v>2</v>
      </c>
      <c r="E63" s="10" t="s">
        <v>3</v>
      </c>
    </row>
    <row r="64" spans="1:6" ht="15" customHeight="1" x14ac:dyDescent="0.2">
      <c r="A64" s="5"/>
      <c r="B64" s="39" t="s">
        <v>110</v>
      </c>
      <c r="C64" s="76" t="s">
        <v>278</v>
      </c>
      <c r="D64" s="110" t="s">
        <v>505</v>
      </c>
      <c r="E64" s="115" t="s">
        <v>72</v>
      </c>
    </row>
    <row r="65" spans="1:5" ht="15" customHeight="1" x14ac:dyDescent="0.2">
      <c r="A65" s="5"/>
      <c r="B65" s="25" t="s">
        <v>54</v>
      </c>
      <c r="C65" s="76" t="s">
        <v>279</v>
      </c>
      <c r="D65" s="113" t="s">
        <v>72</v>
      </c>
      <c r="E65" s="114" t="s">
        <v>72</v>
      </c>
    </row>
    <row r="66" spans="1:5" ht="15" customHeight="1" x14ac:dyDescent="0.2">
      <c r="A66" s="5"/>
      <c r="B66" s="25" t="s">
        <v>111</v>
      </c>
      <c r="C66" s="76" t="s">
        <v>280</v>
      </c>
      <c r="D66" s="113" t="s">
        <v>72</v>
      </c>
      <c r="E66" s="114" t="s">
        <v>72</v>
      </c>
    </row>
    <row r="67" spans="1:5" ht="15" customHeight="1" x14ac:dyDescent="0.2">
      <c r="A67" s="5"/>
      <c r="B67" s="25" t="s">
        <v>112</v>
      </c>
      <c r="C67" s="76" t="s">
        <v>281</v>
      </c>
      <c r="D67" s="113" t="s">
        <v>72</v>
      </c>
      <c r="E67" s="114" t="s">
        <v>72</v>
      </c>
    </row>
    <row r="68" spans="1:5" ht="15" customHeight="1" x14ac:dyDescent="0.2">
      <c r="A68" s="5"/>
      <c r="B68" s="25" t="s">
        <v>113</v>
      </c>
      <c r="C68" s="76" t="s">
        <v>282</v>
      </c>
      <c r="D68" s="113" t="s">
        <v>72</v>
      </c>
      <c r="E68" s="114" t="s">
        <v>72</v>
      </c>
    </row>
    <row r="69" spans="1:5" ht="15" customHeight="1" x14ac:dyDescent="0.2">
      <c r="A69" s="5"/>
      <c r="B69" s="25" t="s">
        <v>111</v>
      </c>
      <c r="C69" s="76" t="s">
        <v>280</v>
      </c>
      <c r="D69" s="113" t="s">
        <v>72</v>
      </c>
      <c r="E69" s="114" t="s">
        <v>72</v>
      </c>
    </row>
    <row r="70" spans="1:5" ht="15" customHeight="1" x14ac:dyDescent="0.2">
      <c r="A70" s="5"/>
      <c r="B70" s="25" t="s">
        <v>114</v>
      </c>
      <c r="C70" s="76" t="s">
        <v>283</v>
      </c>
      <c r="D70" s="113" t="s">
        <v>72</v>
      </c>
      <c r="E70" s="114" t="s">
        <v>72</v>
      </c>
    </row>
    <row r="71" spans="1:5" ht="15" customHeight="1" x14ac:dyDescent="0.2">
      <c r="A71" s="5"/>
      <c r="B71" s="25" t="s">
        <v>115</v>
      </c>
      <c r="C71" s="76" t="s">
        <v>284</v>
      </c>
      <c r="D71" s="113" t="s">
        <v>72</v>
      </c>
      <c r="E71" s="114" t="s">
        <v>72</v>
      </c>
    </row>
    <row r="72" spans="1:5" ht="15" customHeight="1" x14ac:dyDescent="0.2">
      <c r="A72" s="5"/>
      <c r="B72" s="25" t="s">
        <v>115</v>
      </c>
      <c r="C72" s="76" t="s">
        <v>284</v>
      </c>
      <c r="D72" s="113" t="s">
        <v>72</v>
      </c>
      <c r="E72" s="114" t="s">
        <v>72</v>
      </c>
    </row>
    <row r="73" spans="1:5" ht="15" customHeight="1" x14ac:dyDescent="0.2">
      <c r="A73" s="5"/>
      <c r="B73" s="25" t="s">
        <v>117</v>
      </c>
      <c r="C73" s="76" t="s">
        <v>183</v>
      </c>
      <c r="D73" s="113" t="s">
        <v>72</v>
      </c>
      <c r="E73" s="114" t="s">
        <v>72</v>
      </c>
    </row>
    <row r="74" spans="1:5" ht="15" customHeight="1" x14ac:dyDescent="0.2">
      <c r="A74" s="5"/>
      <c r="B74" s="25" t="s">
        <v>118</v>
      </c>
      <c r="C74" s="76" t="s">
        <v>15</v>
      </c>
      <c r="D74" s="113" t="s">
        <v>72</v>
      </c>
      <c r="E74" s="114" t="s">
        <v>72</v>
      </c>
    </row>
    <row r="75" spans="1:5" ht="15" customHeight="1" x14ac:dyDescent="0.2">
      <c r="A75" s="5"/>
      <c r="B75" s="25" t="s">
        <v>119</v>
      </c>
      <c r="C75" s="76" t="s">
        <v>285</v>
      </c>
      <c r="D75" s="113" t="s">
        <v>72</v>
      </c>
      <c r="E75" s="114" t="s">
        <v>72</v>
      </c>
    </row>
    <row r="76" spans="1:5" ht="15" customHeight="1" thickBot="1" x14ac:dyDescent="0.25">
      <c r="A76" s="5"/>
      <c r="B76" s="29" t="s">
        <v>72</v>
      </c>
      <c r="C76" s="112"/>
      <c r="D76" s="111" t="s">
        <v>72</v>
      </c>
      <c r="E76" s="116" t="s">
        <v>72</v>
      </c>
    </row>
    <row r="77" spans="1:5" x14ac:dyDescent="0.2">
      <c r="B77" s="4"/>
      <c r="D77" s="4"/>
      <c r="E77" s="4"/>
    </row>
    <row r="78" spans="1:5" x14ac:dyDescent="0.2">
      <c r="B78" s="4"/>
      <c r="D78" s="4"/>
      <c r="E78" s="4"/>
    </row>
    <row r="79" spans="1:5" x14ac:dyDescent="0.2">
      <c r="B79" s="4"/>
      <c r="D79" s="4"/>
      <c r="E79" s="4"/>
    </row>
    <row r="80" spans="1:5" x14ac:dyDescent="0.2">
      <c r="B80" s="4"/>
      <c r="D80" s="4"/>
      <c r="E80" s="4"/>
    </row>
    <row r="81" spans="2:5" x14ac:dyDescent="0.2">
      <c r="B81" s="4"/>
      <c r="D81" s="4"/>
      <c r="E81" s="4"/>
    </row>
    <row r="82" spans="2:5" x14ac:dyDescent="0.2">
      <c r="B82" s="4"/>
      <c r="D82" s="4"/>
      <c r="E82" s="4"/>
    </row>
    <row r="83" spans="2:5" x14ac:dyDescent="0.2">
      <c r="B83" s="4"/>
      <c r="D83" s="4"/>
      <c r="E83" s="4"/>
    </row>
    <row r="84" spans="2:5" x14ac:dyDescent="0.2">
      <c r="B84" s="3"/>
      <c r="D84" s="4"/>
      <c r="E84" s="4"/>
    </row>
    <row r="85" spans="2:5" x14ac:dyDescent="0.2">
      <c r="B85" s="3"/>
      <c r="D85" s="4"/>
      <c r="E85" s="4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5" spans="6:6" x14ac:dyDescent="0.2">
      <c r="F315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0" spans="6:6" x14ac:dyDescent="0.2">
      <c r="F320" s="2"/>
    </row>
    <row r="321" spans="6:6" x14ac:dyDescent="0.2">
      <c r="F321" s="2"/>
    </row>
    <row r="322" spans="6:6" x14ac:dyDescent="0.2">
      <c r="F322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6" spans="6:6" x14ac:dyDescent="0.2">
      <c r="F326" s="2"/>
    </row>
    <row r="327" spans="6:6" x14ac:dyDescent="0.2">
      <c r="F327" s="2"/>
    </row>
    <row r="328" spans="6:6" x14ac:dyDescent="0.2">
      <c r="F328" s="2"/>
    </row>
  </sheetData>
  <sheetProtection algorithmName="SHA-512" hashValue="le//n5uRE3Cj9+6nowy0KObVQR+cxt/LDYHqFUkOp0U+tWducL4dyneokZmOb14vHPR/0Hd+3Zl5m3+IZgpEtA==" saltValue="8a3pG8tYruNF6Aq7LK4TJQ==" spinCount="100000" sheet="1" objects="1" scenarios="1"/>
  <mergeCells count="4">
    <mergeCell ref="B14:E14"/>
    <mergeCell ref="B31:E31"/>
    <mergeCell ref="E3:E5"/>
    <mergeCell ref="B62:E62"/>
  </mergeCells>
  <printOptions horizontalCentered="1"/>
  <pageMargins left="0" right="0" top="0.39370078740157483" bottom="0" header="0.31496062992125984" footer="0.31496062992125984"/>
  <pageSetup paperSize="9" scale="88" orientation="portrait" r:id="rId1"/>
  <rowBreaks count="1" manualBreakCount="1">
    <brk id="60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7"/>
  <dimension ref="A1:F322"/>
  <sheetViews>
    <sheetView showGridLines="0" showRowColHeaders="0" zoomScaleNormal="100" zoomScaleSheetLayoutView="100" workbookViewId="0">
      <selection activeCell="K21" sqref="K21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16.7109375" style="4" customWidth="1"/>
    <col min="4" max="4" width="28.7109375" style="3" customWidth="1"/>
    <col min="5" max="5" width="12.7109375" style="3" customWidth="1"/>
    <col min="6" max="6" width="3.5703125" style="4" customWidth="1"/>
    <col min="7" max="7" width="18.28515625" style="4" customWidth="1"/>
    <col min="8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24</v>
      </c>
    </row>
    <row r="4" spans="1:6" ht="15" customHeight="1" x14ac:dyDescent="0.2">
      <c r="E4" s="154"/>
    </row>
    <row r="5" spans="1:6" ht="15" customHeight="1" thickBot="1" x14ac:dyDescent="0.25">
      <c r="E5" s="155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533</v>
      </c>
    </row>
    <row r="10" spans="1:6" x14ac:dyDescent="0.2">
      <c r="B10" s="45"/>
    </row>
    <row r="11" spans="1:6" x14ac:dyDescent="0.2">
      <c r="B11" s="45"/>
    </row>
    <row r="12" spans="1:6" x14ac:dyDescent="0.2">
      <c r="B12" s="45"/>
    </row>
    <row r="13" spans="1:6" x14ac:dyDescent="0.2">
      <c r="A13" s="2" t="s">
        <v>4</v>
      </c>
      <c r="B13" s="46" t="s">
        <v>531</v>
      </c>
    </row>
    <row r="14" spans="1:6" ht="27" customHeight="1" thickBot="1" x14ac:dyDescent="0.25"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76</v>
      </c>
      <c r="C16" s="75" t="s">
        <v>243</v>
      </c>
      <c r="D16" s="110" t="s">
        <v>72</v>
      </c>
      <c r="E16" s="115">
        <v>2000</v>
      </c>
      <c r="F16" s="2"/>
    </row>
    <row r="17" spans="1:6" ht="15" customHeight="1" x14ac:dyDescent="0.2">
      <c r="A17" s="5"/>
      <c r="B17" s="25" t="s">
        <v>77</v>
      </c>
      <c r="C17" s="76" t="s">
        <v>244</v>
      </c>
      <c r="D17" s="113" t="s">
        <v>503</v>
      </c>
      <c r="E17" s="114" t="s">
        <v>72</v>
      </c>
      <c r="F17" s="2"/>
    </row>
    <row r="18" spans="1:6" ht="15" customHeight="1" x14ac:dyDescent="0.2">
      <c r="A18" s="5"/>
      <c r="B18" s="25" t="s">
        <v>34</v>
      </c>
      <c r="C18" s="76" t="s">
        <v>216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79</v>
      </c>
      <c r="C19" s="76" t="s">
        <v>286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80</v>
      </c>
      <c r="C20" s="76" t="s">
        <v>246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81</v>
      </c>
      <c r="C21" s="76" t="s">
        <v>247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37</v>
      </c>
      <c r="C22" s="76" t="s">
        <v>287</v>
      </c>
      <c r="D22" s="113" t="s">
        <v>72</v>
      </c>
      <c r="E22" s="114" t="s">
        <v>72</v>
      </c>
    </row>
    <row r="23" spans="1:6" ht="15" customHeight="1" x14ac:dyDescent="0.2">
      <c r="A23" s="5"/>
      <c r="B23" s="25" t="s">
        <v>82</v>
      </c>
      <c r="C23" s="76" t="s">
        <v>249</v>
      </c>
      <c r="D23" s="113" t="s">
        <v>72</v>
      </c>
      <c r="E23" s="114" t="s">
        <v>72</v>
      </c>
      <c r="F23" s="2"/>
    </row>
    <row r="24" spans="1:6" ht="15" customHeight="1" x14ac:dyDescent="0.2">
      <c r="A24" s="5"/>
      <c r="B24" s="25" t="s">
        <v>61</v>
      </c>
      <c r="C24" s="76" t="s">
        <v>250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83</v>
      </c>
      <c r="C25" s="76" t="s">
        <v>251</v>
      </c>
      <c r="D25" s="113" t="s">
        <v>72</v>
      </c>
      <c r="E25" s="114" t="s">
        <v>72</v>
      </c>
    </row>
    <row r="26" spans="1:6" ht="15" customHeight="1" x14ac:dyDescent="0.2">
      <c r="A26" s="5"/>
      <c r="B26" s="25" t="s">
        <v>84</v>
      </c>
      <c r="C26" s="76" t="s">
        <v>252</v>
      </c>
      <c r="D26" s="113" t="s">
        <v>72</v>
      </c>
      <c r="E26" s="114" t="s">
        <v>72</v>
      </c>
      <c r="F26" s="2"/>
    </row>
    <row r="27" spans="1:6" ht="15" customHeight="1" x14ac:dyDescent="0.2">
      <c r="A27" s="5"/>
      <c r="B27" s="25" t="s">
        <v>85</v>
      </c>
      <c r="C27" s="76" t="s">
        <v>253</v>
      </c>
      <c r="D27" s="113" t="s">
        <v>510</v>
      </c>
      <c r="E27" s="114" t="s">
        <v>72</v>
      </c>
    </row>
    <row r="28" spans="1:6" ht="15" customHeight="1" x14ac:dyDescent="0.2">
      <c r="A28" s="5"/>
      <c r="B28" s="25" t="s">
        <v>86</v>
      </c>
      <c r="C28" s="76" t="s">
        <v>254</v>
      </c>
      <c r="D28" s="113" t="s">
        <v>511</v>
      </c>
      <c r="E28" s="114" t="s">
        <v>72</v>
      </c>
    </row>
    <row r="29" spans="1:6" ht="15" customHeight="1" thickBot="1" x14ac:dyDescent="0.25">
      <c r="A29" s="5"/>
      <c r="B29" s="29" t="s">
        <v>72</v>
      </c>
      <c r="C29" s="78"/>
      <c r="D29" s="111" t="s">
        <v>72</v>
      </c>
      <c r="E29" s="116" t="s">
        <v>72</v>
      </c>
    </row>
    <row r="30" spans="1:6" ht="15" customHeight="1" x14ac:dyDescent="0.2">
      <c r="A30" s="5"/>
      <c r="B30" s="11"/>
      <c r="C30" s="47"/>
    </row>
    <row r="31" spans="1:6" ht="15" customHeight="1" thickBot="1" x14ac:dyDescent="0.25">
      <c r="A31" s="5"/>
      <c r="B31" s="149" t="s">
        <v>7</v>
      </c>
      <c r="C31" s="150"/>
      <c r="D31" s="150"/>
      <c r="E31" s="150"/>
    </row>
    <row r="32" spans="1:6" ht="15" customHeight="1" thickBot="1" x14ac:dyDescent="0.25">
      <c r="A32" s="5"/>
      <c r="B32" s="8" t="s">
        <v>1</v>
      </c>
      <c r="C32" s="9" t="s">
        <v>14</v>
      </c>
      <c r="D32" s="9" t="s">
        <v>2</v>
      </c>
      <c r="E32" s="10" t="s">
        <v>3</v>
      </c>
    </row>
    <row r="33" spans="1:5" ht="15" customHeight="1" x14ac:dyDescent="0.2">
      <c r="A33" s="5"/>
      <c r="B33" s="39" t="s">
        <v>29</v>
      </c>
      <c r="C33" s="75" t="s">
        <v>11</v>
      </c>
      <c r="D33" s="110" t="s">
        <v>72</v>
      </c>
      <c r="E33" s="115" t="s">
        <v>72</v>
      </c>
    </row>
    <row r="34" spans="1:5" ht="15" customHeight="1" x14ac:dyDescent="0.2">
      <c r="A34" s="5"/>
      <c r="B34" s="25" t="s">
        <v>6</v>
      </c>
      <c r="C34" s="76" t="s">
        <v>184</v>
      </c>
      <c r="D34" s="113" t="s">
        <v>72</v>
      </c>
      <c r="E34" s="114">
        <v>8000</v>
      </c>
    </row>
    <row r="35" spans="1:5" ht="15" customHeight="1" x14ac:dyDescent="0.2">
      <c r="A35" s="5"/>
      <c r="B35" s="25" t="s">
        <v>87</v>
      </c>
      <c r="C35" s="76" t="s">
        <v>255</v>
      </c>
      <c r="D35" s="113" t="s">
        <v>72</v>
      </c>
      <c r="E35" s="114">
        <v>4000</v>
      </c>
    </row>
    <row r="36" spans="1:5" ht="15" customHeight="1" x14ac:dyDescent="0.2">
      <c r="A36" s="5"/>
      <c r="B36" s="25" t="s">
        <v>88</v>
      </c>
      <c r="C36" s="76" t="s">
        <v>256</v>
      </c>
      <c r="D36" s="113" t="s">
        <v>72</v>
      </c>
      <c r="E36" s="114">
        <v>8000</v>
      </c>
    </row>
    <row r="37" spans="1:5" ht="15" customHeight="1" x14ac:dyDescent="0.2">
      <c r="A37" s="5"/>
      <c r="B37" s="25" t="s">
        <v>89</v>
      </c>
      <c r="C37" s="76" t="s">
        <v>257</v>
      </c>
      <c r="D37" s="113" t="s">
        <v>72</v>
      </c>
      <c r="E37" s="114">
        <v>16000</v>
      </c>
    </row>
    <row r="38" spans="1:5" ht="15" customHeight="1" x14ac:dyDescent="0.2">
      <c r="A38" s="5"/>
      <c r="B38" s="25" t="s">
        <v>90</v>
      </c>
      <c r="C38" s="76" t="s">
        <v>258</v>
      </c>
      <c r="D38" s="113" t="s">
        <v>72</v>
      </c>
      <c r="E38" s="114">
        <v>2000</v>
      </c>
    </row>
    <row r="39" spans="1:5" ht="15" customHeight="1" x14ac:dyDescent="0.2">
      <c r="A39" s="5"/>
      <c r="B39" s="25" t="s">
        <v>91</v>
      </c>
      <c r="C39" s="76" t="s">
        <v>259</v>
      </c>
      <c r="D39" s="113" t="s">
        <v>72</v>
      </c>
      <c r="E39" s="114">
        <v>8000</v>
      </c>
    </row>
    <row r="40" spans="1:5" ht="15" customHeight="1" x14ac:dyDescent="0.2">
      <c r="A40" s="5"/>
      <c r="B40" s="25" t="s">
        <v>92</v>
      </c>
      <c r="C40" s="76" t="s">
        <v>260</v>
      </c>
      <c r="D40" s="113" t="s">
        <v>72</v>
      </c>
      <c r="E40" s="114" t="s">
        <v>72</v>
      </c>
    </row>
    <row r="41" spans="1:5" ht="15" customHeight="1" x14ac:dyDescent="0.2">
      <c r="A41" s="5"/>
      <c r="B41" s="25" t="s">
        <v>93</v>
      </c>
      <c r="C41" s="76" t="s">
        <v>261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94</v>
      </c>
      <c r="C42" s="76" t="s">
        <v>262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95</v>
      </c>
      <c r="C43" s="76" t="s">
        <v>263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96</v>
      </c>
      <c r="C44" s="76" t="s">
        <v>264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97</v>
      </c>
      <c r="C45" s="76" t="s">
        <v>265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98</v>
      </c>
      <c r="C46" s="76" t="s">
        <v>266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99</v>
      </c>
      <c r="C47" s="76" t="s">
        <v>267</v>
      </c>
      <c r="D47" s="113" t="s">
        <v>72</v>
      </c>
      <c r="E47" s="114" t="s">
        <v>72</v>
      </c>
    </row>
    <row r="48" spans="1:5" ht="15" customHeight="1" x14ac:dyDescent="0.2">
      <c r="A48" s="5"/>
      <c r="B48" s="25" t="s">
        <v>100</v>
      </c>
      <c r="C48" s="76" t="s">
        <v>268</v>
      </c>
      <c r="D48" s="113" t="s">
        <v>72</v>
      </c>
      <c r="E48" s="114" t="s">
        <v>72</v>
      </c>
    </row>
    <row r="49" spans="1:6" ht="15" customHeight="1" x14ac:dyDescent="0.2">
      <c r="A49" s="5"/>
      <c r="B49" s="25" t="s">
        <v>101</v>
      </c>
      <c r="C49" s="76" t="s">
        <v>269</v>
      </c>
      <c r="D49" s="113" t="s">
        <v>72</v>
      </c>
      <c r="E49" s="114" t="s">
        <v>72</v>
      </c>
    </row>
    <row r="50" spans="1:6" ht="15" customHeight="1" x14ac:dyDescent="0.2">
      <c r="A50" s="5"/>
      <c r="B50" s="25" t="s">
        <v>102</v>
      </c>
      <c r="C50" s="76" t="s">
        <v>270</v>
      </c>
      <c r="D50" s="113" t="s">
        <v>72</v>
      </c>
      <c r="E50" s="114" t="s">
        <v>72</v>
      </c>
    </row>
    <row r="51" spans="1:6" ht="15" customHeight="1" x14ac:dyDescent="0.2">
      <c r="A51" s="5"/>
      <c r="B51" s="25" t="s">
        <v>87</v>
      </c>
      <c r="C51" s="76" t="s">
        <v>255</v>
      </c>
      <c r="D51" s="113" t="s">
        <v>72</v>
      </c>
      <c r="E51" s="114">
        <v>4000</v>
      </c>
    </row>
    <row r="52" spans="1:6" ht="15" customHeight="1" x14ac:dyDescent="0.2">
      <c r="A52" s="5"/>
      <c r="B52" s="25" t="s">
        <v>103</v>
      </c>
      <c r="C52" s="76" t="s">
        <v>271</v>
      </c>
      <c r="D52" s="113" t="s">
        <v>72</v>
      </c>
      <c r="E52" s="114">
        <v>8000</v>
      </c>
    </row>
    <row r="53" spans="1:6" ht="15" customHeight="1" x14ac:dyDescent="0.2">
      <c r="A53" s="5"/>
      <c r="B53" s="25" t="s">
        <v>104</v>
      </c>
      <c r="C53" s="76" t="s">
        <v>272</v>
      </c>
      <c r="D53" s="113" t="s">
        <v>72</v>
      </c>
      <c r="E53" s="114">
        <v>16000</v>
      </c>
    </row>
    <row r="54" spans="1:6" ht="15" customHeight="1" x14ac:dyDescent="0.2">
      <c r="A54" s="5"/>
      <c r="B54" s="25" t="s">
        <v>105</v>
      </c>
      <c r="C54" s="76" t="s">
        <v>273</v>
      </c>
      <c r="D54" s="113" t="s">
        <v>72</v>
      </c>
      <c r="E54" s="114" t="s">
        <v>72</v>
      </c>
    </row>
    <row r="55" spans="1:6" ht="15" customHeight="1" x14ac:dyDescent="0.2">
      <c r="A55" s="5"/>
      <c r="B55" s="25" t="s">
        <v>106</v>
      </c>
      <c r="C55" s="76" t="s">
        <v>274</v>
      </c>
      <c r="D55" s="113" t="s">
        <v>72</v>
      </c>
      <c r="E55" s="114" t="s">
        <v>72</v>
      </c>
    </row>
    <row r="56" spans="1:6" ht="15" customHeight="1" x14ac:dyDescent="0.2">
      <c r="A56" s="5"/>
      <c r="B56" s="25" t="s">
        <v>107</v>
      </c>
      <c r="C56" s="76" t="s">
        <v>275</v>
      </c>
      <c r="D56" s="113" t="s">
        <v>72</v>
      </c>
      <c r="E56" s="114" t="s">
        <v>72</v>
      </c>
    </row>
    <row r="57" spans="1:6" ht="15" customHeight="1" x14ac:dyDescent="0.2">
      <c r="A57" s="5"/>
      <c r="B57" s="25" t="s">
        <v>108</v>
      </c>
      <c r="C57" s="76" t="s">
        <v>276</v>
      </c>
      <c r="D57" s="113" t="s">
        <v>72</v>
      </c>
      <c r="E57" s="114" t="s">
        <v>72</v>
      </c>
    </row>
    <row r="58" spans="1:6" ht="15" customHeight="1" x14ac:dyDescent="0.2">
      <c r="A58" s="5"/>
      <c r="B58" s="25" t="s">
        <v>109</v>
      </c>
      <c r="C58" s="76" t="s">
        <v>277</v>
      </c>
      <c r="D58" s="113" t="s">
        <v>72</v>
      </c>
      <c r="E58" s="114" t="s">
        <v>72</v>
      </c>
      <c r="F58" s="2"/>
    </row>
    <row r="59" spans="1:6" ht="15" customHeight="1" thickBot="1" x14ac:dyDescent="0.25">
      <c r="A59" s="5"/>
      <c r="B59" s="29" t="s">
        <v>72</v>
      </c>
      <c r="C59" s="77"/>
      <c r="D59" s="111" t="s">
        <v>72</v>
      </c>
      <c r="E59" s="116" t="s">
        <v>72</v>
      </c>
    </row>
    <row r="60" spans="1:6" ht="15" customHeight="1" x14ac:dyDescent="0.2">
      <c r="A60" s="5"/>
      <c r="B60" s="12"/>
      <c r="C60" s="12"/>
    </row>
    <row r="61" spans="1:6" ht="16.5" thickBot="1" x14ac:dyDescent="0.25">
      <c r="A61" s="5"/>
      <c r="B61" s="149" t="s">
        <v>9</v>
      </c>
      <c r="C61" s="150"/>
      <c r="D61" s="150"/>
      <c r="E61" s="150"/>
    </row>
    <row r="62" spans="1:6" ht="28.5" customHeight="1" thickBot="1" x14ac:dyDescent="0.25">
      <c r="A62" s="5"/>
      <c r="B62" s="8" t="s">
        <v>1</v>
      </c>
      <c r="C62" s="9" t="s">
        <v>14</v>
      </c>
      <c r="D62" s="9" t="s">
        <v>2</v>
      </c>
      <c r="E62" s="10" t="s">
        <v>3</v>
      </c>
    </row>
    <row r="63" spans="1:6" ht="15" customHeight="1" x14ac:dyDescent="0.2">
      <c r="A63" s="5"/>
      <c r="B63" s="39" t="s">
        <v>110</v>
      </c>
      <c r="C63" s="76" t="s">
        <v>278</v>
      </c>
      <c r="D63" s="110" t="s">
        <v>505</v>
      </c>
      <c r="E63" s="115" t="s">
        <v>72</v>
      </c>
    </row>
    <row r="64" spans="1:6" ht="15" customHeight="1" x14ac:dyDescent="0.2">
      <c r="A64" s="5"/>
      <c r="B64" s="25" t="s">
        <v>54</v>
      </c>
      <c r="C64" s="76" t="s">
        <v>279</v>
      </c>
      <c r="D64" s="113" t="s">
        <v>72</v>
      </c>
      <c r="E64" s="114" t="s">
        <v>72</v>
      </c>
    </row>
    <row r="65" spans="1:5" ht="15" customHeight="1" x14ac:dyDescent="0.2">
      <c r="A65" s="5"/>
      <c r="B65" s="25" t="s">
        <v>111</v>
      </c>
      <c r="C65" s="76" t="s">
        <v>280</v>
      </c>
      <c r="D65" s="113" t="s">
        <v>72</v>
      </c>
      <c r="E65" s="114" t="s">
        <v>72</v>
      </c>
    </row>
    <row r="66" spans="1:5" ht="15" customHeight="1" x14ac:dyDescent="0.2">
      <c r="A66" s="5"/>
      <c r="B66" s="25" t="s">
        <v>112</v>
      </c>
      <c r="C66" s="76" t="s">
        <v>281</v>
      </c>
      <c r="D66" s="113" t="s">
        <v>72</v>
      </c>
      <c r="E66" s="114" t="s">
        <v>72</v>
      </c>
    </row>
    <row r="67" spans="1:5" ht="15" customHeight="1" x14ac:dyDescent="0.2">
      <c r="A67" s="5"/>
      <c r="B67" s="25" t="s">
        <v>113</v>
      </c>
      <c r="C67" s="76" t="s">
        <v>282</v>
      </c>
      <c r="D67" s="113" t="s">
        <v>72</v>
      </c>
      <c r="E67" s="114" t="s">
        <v>72</v>
      </c>
    </row>
    <row r="68" spans="1:5" ht="15" customHeight="1" x14ac:dyDescent="0.2">
      <c r="A68" s="5"/>
      <c r="B68" s="25" t="s">
        <v>111</v>
      </c>
      <c r="C68" s="76" t="s">
        <v>280</v>
      </c>
      <c r="D68" s="113" t="s">
        <v>72</v>
      </c>
      <c r="E68" s="114" t="s">
        <v>72</v>
      </c>
    </row>
    <row r="69" spans="1:5" ht="15" customHeight="1" x14ac:dyDescent="0.2">
      <c r="A69" s="5"/>
      <c r="B69" s="25" t="s">
        <v>114</v>
      </c>
      <c r="C69" s="76" t="s">
        <v>283</v>
      </c>
      <c r="D69" s="113" t="s">
        <v>72</v>
      </c>
      <c r="E69" s="114" t="s">
        <v>72</v>
      </c>
    </row>
    <row r="70" spans="1:5" ht="15" customHeight="1" x14ac:dyDescent="0.2">
      <c r="A70" s="5"/>
      <c r="B70" s="25" t="s">
        <v>115</v>
      </c>
      <c r="C70" s="76" t="s">
        <v>284</v>
      </c>
      <c r="D70" s="113" t="s">
        <v>72</v>
      </c>
      <c r="E70" s="114" t="s">
        <v>72</v>
      </c>
    </row>
    <row r="71" spans="1:5" ht="15" customHeight="1" x14ac:dyDescent="0.2">
      <c r="A71" s="5"/>
      <c r="B71" s="25" t="s">
        <v>115</v>
      </c>
      <c r="C71" s="76" t="s">
        <v>284</v>
      </c>
      <c r="D71" s="113" t="s">
        <v>72</v>
      </c>
      <c r="E71" s="114" t="s">
        <v>72</v>
      </c>
    </row>
    <row r="72" spans="1:5" ht="15" customHeight="1" x14ac:dyDescent="0.2">
      <c r="A72" s="5"/>
      <c r="B72" s="25" t="s">
        <v>117</v>
      </c>
      <c r="C72" s="76" t="s">
        <v>288</v>
      </c>
      <c r="D72" s="113" t="s">
        <v>72</v>
      </c>
      <c r="E72" s="114" t="s">
        <v>72</v>
      </c>
    </row>
    <row r="73" spans="1:5" ht="15" customHeight="1" x14ac:dyDescent="0.2">
      <c r="A73" s="5"/>
      <c r="B73" s="25" t="s">
        <v>118</v>
      </c>
      <c r="C73" s="76" t="s">
        <v>15</v>
      </c>
      <c r="D73" s="113" t="s">
        <v>72</v>
      </c>
      <c r="E73" s="114" t="s">
        <v>72</v>
      </c>
    </row>
    <row r="74" spans="1:5" ht="15" customHeight="1" x14ac:dyDescent="0.2">
      <c r="A74" s="5"/>
      <c r="B74" s="25" t="s">
        <v>119</v>
      </c>
      <c r="C74" s="76" t="s">
        <v>285</v>
      </c>
      <c r="D74" s="113" t="s">
        <v>72</v>
      </c>
      <c r="E74" s="114" t="s">
        <v>72</v>
      </c>
    </row>
    <row r="75" spans="1:5" ht="15" customHeight="1" thickBot="1" x14ac:dyDescent="0.25">
      <c r="A75" s="5"/>
      <c r="B75" s="29" t="s">
        <v>72</v>
      </c>
      <c r="C75" s="112"/>
      <c r="D75" s="111" t="s">
        <v>72</v>
      </c>
      <c r="E75" s="116" t="s">
        <v>72</v>
      </c>
    </row>
    <row r="76" spans="1:5" x14ac:dyDescent="0.2">
      <c r="B76" s="4"/>
      <c r="D76" s="4"/>
      <c r="E76" s="4"/>
    </row>
    <row r="77" spans="1:5" x14ac:dyDescent="0.2">
      <c r="B77" s="4"/>
      <c r="D77" s="4"/>
      <c r="E77" s="4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5" spans="6:6" x14ac:dyDescent="0.2">
      <c r="F315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0" spans="6:6" x14ac:dyDescent="0.2">
      <c r="F320" s="2"/>
    </row>
    <row r="321" spans="6:6" x14ac:dyDescent="0.2">
      <c r="F321" s="2"/>
    </row>
    <row r="322" spans="6:6" x14ac:dyDescent="0.2">
      <c r="F322" s="2"/>
    </row>
  </sheetData>
  <sheetProtection algorithmName="SHA-512" hashValue="GPerWM2RktyABc44iJW+d0W2bhQQMssCBc91KjUjgxOBPO4zdNQSifIPVX8m0ailLUIaOviRGJKfuW5/GvBD0w==" saltValue="RPBYyyLmQuLb4zcBZl3q0w==" spinCount="100000" sheet="1" objects="1" scenarios="1"/>
  <mergeCells count="4">
    <mergeCell ref="E3:E5"/>
    <mergeCell ref="B14:E14"/>
    <mergeCell ref="B31:E31"/>
    <mergeCell ref="B61:E61"/>
  </mergeCells>
  <printOptions horizontalCentered="1"/>
  <pageMargins left="0" right="0" top="0.59055118110236227" bottom="0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8"/>
  <dimension ref="A1:F331"/>
  <sheetViews>
    <sheetView showGridLines="0" showRowColHeaders="0" zoomScaleNormal="100" workbookViewId="0">
      <selection activeCell="F28" sqref="F28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16.7109375" style="4" customWidth="1"/>
    <col min="4" max="4" width="28.7109375" style="3" customWidth="1"/>
    <col min="5" max="5" width="12.7109375" style="3" customWidth="1"/>
    <col min="6" max="6" width="11.140625" style="4" customWidth="1"/>
    <col min="7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26</v>
      </c>
    </row>
    <row r="4" spans="1:6" ht="15" customHeight="1" x14ac:dyDescent="0.2">
      <c r="E4" s="154"/>
    </row>
    <row r="5" spans="1:6" ht="15" customHeight="1" thickBot="1" x14ac:dyDescent="0.25">
      <c r="E5" s="155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534</v>
      </c>
    </row>
    <row r="10" spans="1:6" x14ac:dyDescent="0.2">
      <c r="B10" s="45"/>
    </row>
    <row r="11" spans="1:6" x14ac:dyDescent="0.2">
      <c r="B11" s="45"/>
    </row>
    <row r="12" spans="1:6" x14ac:dyDescent="0.2">
      <c r="B12" s="45"/>
    </row>
    <row r="13" spans="1:6" x14ac:dyDescent="0.2">
      <c r="A13" s="2" t="s">
        <v>4</v>
      </c>
      <c r="B13" s="46" t="s">
        <v>531</v>
      </c>
    </row>
    <row r="14" spans="1:6" ht="27" customHeight="1" thickBot="1" x14ac:dyDescent="0.25">
      <c r="B14" s="149" t="s">
        <v>0</v>
      </c>
      <c r="C14" s="150"/>
      <c r="D14" s="150"/>
      <c r="E14" s="150"/>
    </row>
    <row r="15" spans="1:6" ht="15" customHeight="1" thickBot="1" x14ac:dyDescent="0.25">
      <c r="A15" s="5"/>
      <c r="B15" s="8" t="s">
        <v>1</v>
      </c>
      <c r="C15" s="9" t="s">
        <v>14</v>
      </c>
      <c r="D15" s="9" t="s">
        <v>2</v>
      </c>
      <c r="E15" s="10" t="s">
        <v>3</v>
      </c>
      <c r="F15" s="2" t="s">
        <v>4</v>
      </c>
    </row>
    <row r="16" spans="1:6" ht="15" customHeight="1" x14ac:dyDescent="0.2">
      <c r="A16" s="5"/>
      <c r="B16" s="39" t="s">
        <v>77</v>
      </c>
      <c r="C16" s="75" t="s">
        <v>244</v>
      </c>
      <c r="D16" s="110" t="s">
        <v>503</v>
      </c>
      <c r="E16" s="115" t="s">
        <v>72</v>
      </c>
      <c r="F16" s="2"/>
    </row>
    <row r="17" spans="1:6" ht="15" customHeight="1" x14ac:dyDescent="0.2">
      <c r="A17" s="5"/>
      <c r="B17" s="25" t="s">
        <v>34</v>
      </c>
      <c r="C17" s="76" t="s">
        <v>216</v>
      </c>
      <c r="D17" s="113" t="s">
        <v>72</v>
      </c>
      <c r="E17" s="114" t="s">
        <v>72</v>
      </c>
      <c r="F17" s="2"/>
    </row>
    <row r="18" spans="1:6" ht="15" customHeight="1" x14ac:dyDescent="0.2">
      <c r="A18" s="5"/>
      <c r="B18" s="25" t="s">
        <v>79</v>
      </c>
      <c r="C18" s="76" t="s">
        <v>286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80</v>
      </c>
      <c r="C19" s="76" t="s">
        <v>246</v>
      </c>
      <c r="D19" s="113" t="s">
        <v>72</v>
      </c>
      <c r="E19" s="114" t="s">
        <v>72</v>
      </c>
    </row>
    <row r="20" spans="1:6" ht="15" customHeight="1" x14ac:dyDescent="0.2">
      <c r="A20" s="5"/>
      <c r="B20" s="25" t="s">
        <v>81</v>
      </c>
      <c r="C20" s="76" t="s">
        <v>247</v>
      </c>
      <c r="D20" s="113" t="s">
        <v>72</v>
      </c>
      <c r="E20" s="114" t="s">
        <v>72</v>
      </c>
      <c r="F20" s="2"/>
    </row>
    <row r="21" spans="1:6" ht="15" customHeight="1" x14ac:dyDescent="0.2">
      <c r="A21" s="5"/>
      <c r="B21" s="25" t="s">
        <v>37</v>
      </c>
      <c r="C21" s="76" t="s">
        <v>287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82</v>
      </c>
      <c r="C22" s="76" t="s">
        <v>249</v>
      </c>
      <c r="D22" s="113" t="s">
        <v>72</v>
      </c>
      <c r="E22" s="114" t="s">
        <v>72</v>
      </c>
    </row>
    <row r="23" spans="1:6" ht="15" customHeight="1" x14ac:dyDescent="0.2">
      <c r="A23" s="5"/>
      <c r="B23" s="25" t="s">
        <v>61</v>
      </c>
      <c r="C23" s="76" t="s">
        <v>250</v>
      </c>
      <c r="D23" s="113" t="s">
        <v>72</v>
      </c>
      <c r="E23" s="114" t="s">
        <v>72</v>
      </c>
      <c r="F23" s="2"/>
    </row>
    <row r="24" spans="1:6" ht="15" customHeight="1" x14ac:dyDescent="0.2">
      <c r="A24" s="5"/>
      <c r="B24" s="25" t="s">
        <v>83</v>
      </c>
      <c r="C24" s="76" t="s">
        <v>251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84</v>
      </c>
      <c r="C25" s="76" t="s">
        <v>252</v>
      </c>
      <c r="D25" s="113" t="s">
        <v>72</v>
      </c>
      <c r="E25" s="114" t="s">
        <v>72</v>
      </c>
    </row>
    <row r="26" spans="1:6" ht="15" customHeight="1" x14ac:dyDescent="0.2">
      <c r="A26" s="5"/>
      <c r="B26" s="25" t="s">
        <v>85</v>
      </c>
      <c r="C26" s="76" t="s">
        <v>253</v>
      </c>
      <c r="D26" s="113" t="s">
        <v>510</v>
      </c>
      <c r="E26" s="114" t="s">
        <v>72</v>
      </c>
      <c r="F26" s="2"/>
    </row>
    <row r="27" spans="1:6" ht="15" customHeight="1" x14ac:dyDescent="0.2">
      <c r="A27" s="5"/>
      <c r="B27" s="25" t="s">
        <v>86</v>
      </c>
      <c r="C27" s="76" t="s">
        <v>254</v>
      </c>
      <c r="D27" s="113" t="s">
        <v>511</v>
      </c>
      <c r="E27" s="114" t="s">
        <v>72</v>
      </c>
    </row>
    <row r="28" spans="1:6" ht="15" customHeight="1" x14ac:dyDescent="0.2">
      <c r="A28" s="5"/>
      <c r="B28" s="25" t="s">
        <v>72</v>
      </c>
      <c r="C28" s="76"/>
      <c r="D28" s="113" t="s">
        <v>72</v>
      </c>
      <c r="E28" s="114" t="s">
        <v>72</v>
      </c>
    </row>
    <row r="29" spans="1:6" ht="15" customHeight="1" thickBot="1" x14ac:dyDescent="0.25">
      <c r="A29" s="5"/>
      <c r="B29" s="29" t="s">
        <v>72</v>
      </c>
      <c r="C29" s="78"/>
      <c r="D29" s="111" t="s">
        <v>72</v>
      </c>
      <c r="E29" s="116" t="s">
        <v>72</v>
      </c>
    </row>
    <row r="30" spans="1:6" ht="15" customHeight="1" x14ac:dyDescent="0.2">
      <c r="A30" s="5"/>
      <c r="B30" s="11"/>
      <c r="C30" s="47"/>
    </row>
    <row r="31" spans="1:6" ht="15" customHeight="1" thickBot="1" x14ac:dyDescent="0.25">
      <c r="A31" s="5"/>
      <c r="B31" s="149" t="s">
        <v>7</v>
      </c>
      <c r="C31" s="150"/>
      <c r="D31" s="150"/>
      <c r="E31" s="150"/>
    </row>
    <row r="32" spans="1:6" ht="15" customHeight="1" thickBot="1" x14ac:dyDescent="0.25">
      <c r="A32" s="5"/>
      <c r="B32" s="8" t="s">
        <v>1</v>
      </c>
      <c r="C32" s="9" t="s">
        <v>14</v>
      </c>
      <c r="D32" s="9" t="s">
        <v>2</v>
      </c>
      <c r="E32" s="10" t="s">
        <v>3</v>
      </c>
    </row>
    <row r="33" spans="1:5" ht="15" customHeight="1" x14ac:dyDescent="0.2">
      <c r="A33" s="5"/>
      <c r="B33" s="39" t="s">
        <v>29</v>
      </c>
      <c r="C33" s="75" t="s">
        <v>11</v>
      </c>
      <c r="D33" s="110" t="s">
        <v>72</v>
      </c>
      <c r="E33" s="115" t="s">
        <v>72</v>
      </c>
    </row>
    <row r="34" spans="1:5" ht="15" customHeight="1" x14ac:dyDescent="0.2">
      <c r="A34" s="5"/>
      <c r="B34" s="25" t="s">
        <v>28</v>
      </c>
      <c r="C34" s="76" t="s">
        <v>289</v>
      </c>
      <c r="D34" s="113" t="s">
        <v>512</v>
      </c>
      <c r="E34" s="114">
        <v>8000</v>
      </c>
    </row>
    <row r="35" spans="1:5" ht="15" customHeight="1" x14ac:dyDescent="0.2">
      <c r="A35" s="5"/>
      <c r="B35" s="25" t="s">
        <v>76</v>
      </c>
      <c r="C35" s="76" t="s">
        <v>243</v>
      </c>
      <c r="D35" s="113" t="s">
        <v>72</v>
      </c>
      <c r="E35" s="114">
        <v>2000</v>
      </c>
    </row>
    <row r="36" spans="1:5" ht="15" customHeight="1" x14ac:dyDescent="0.2">
      <c r="A36" s="5"/>
      <c r="B36" s="25" t="s">
        <v>87</v>
      </c>
      <c r="C36" s="76" t="s">
        <v>255</v>
      </c>
      <c r="D36" s="113" t="s">
        <v>72</v>
      </c>
      <c r="E36" s="114">
        <v>4000</v>
      </c>
    </row>
    <row r="37" spans="1:5" ht="15" customHeight="1" x14ac:dyDescent="0.2">
      <c r="A37" s="5"/>
      <c r="B37" s="25" t="s">
        <v>88</v>
      </c>
      <c r="C37" s="76" t="s">
        <v>256</v>
      </c>
      <c r="D37" s="113" t="s">
        <v>72</v>
      </c>
      <c r="E37" s="114">
        <v>8000</v>
      </c>
    </row>
    <row r="38" spans="1:5" ht="15" customHeight="1" x14ac:dyDescent="0.2">
      <c r="A38" s="5"/>
      <c r="B38" s="25" t="s">
        <v>89</v>
      </c>
      <c r="C38" s="76" t="s">
        <v>257</v>
      </c>
      <c r="D38" s="113" t="s">
        <v>72</v>
      </c>
      <c r="E38" s="114">
        <v>16000</v>
      </c>
    </row>
    <row r="39" spans="1:5" ht="15" customHeight="1" x14ac:dyDescent="0.2">
      <c r="A39" s="5"/>
      <c r="B39" s="25" t="s">
        <v>90</v>
      </c>
      <c r="C39" s="76" t="s">
        <v>258</v>
      </c>
      <c r="D39" s="113" t="s">
        <v>72</v>
      </c>
      <c r="E39" s="114">
        <v>2000</v>
      </c>
    </row>
    <row r="40" spans="1:5" ht="15" customHeight="1" x14ac:dyDescent="0.2">
      <c r="A40" s="5"/>
      <c r="B40" s="25" t="s">
        <v>91</v>
      </c>
      <c r="C40" s="76" t="s">
        <v>259</v>
      </c>
      <c r="D40" s="113" t="s">
        <v>72</v>
      </c>
      <c r="E40" s="114">
        <v>8000</v>
      </c>
    </row>
    <row r="41" spans="1:5" ht="15" customHeight="1" x14ac:dyDescent="0.2">
      <c r="A41" s="5"/>
      <c r="B41" s="25" t="s">
        <v>92</v>
      </c>
      <c r="C41" s="76" t="s">
        <v>260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93</v>
      </c>
      <c r="C42" s="76" t="s">
        <v>290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94</v>
      </c>
      <c r="C43" s="76" t="s">
        <v>262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95</v>
      </c>
      <c r="C44" s="76" t="s">
        <v>263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96</v>
      </c>
      <c r="C45" s="76" t="s">
        <v>264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97</v>
      </c>
      <c r="C46" s="76" t="s">
        <v>265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98</v>
      </c>
      <c r="C47" s="76" t="s">
        <v>266</v>
      </c>
      <c r="D47" s="113" t="s">
        <v>72</v>
      </c>
      <c r="E47" s="114" t="s">
        <v>72</v>
      </c>
    </row>
    <row r="48" spans="1:5" ht="15" customHeight="1" x14ac:dyDescent="0.2">
      <c r="A48" s="5"/>
      <c r="B48" s="25" t="s">
        <v>99</v>
      </c>
      <c r="C48" s="76" t="s">
        <v>267</v>
      </c>
      <c r="D48" s="113" t="s">
        <v>72</v>
      </c>
      <c r="E48" s="114" t="s">
        <v>72</v>
      </c>
    </row>
    <row r="49" spans="1:6" ht="15" customHeight="1" x14ac:dyDescent="0.2">
      <c r="A49" s="5"/>
      <c r="B49" s="25" t="s">
        <v>100</v>
      </c>
      <c r="C49" s="76" t="s">
        <v>268</v>
      </c>
      <c r="D49" s="113" t="s">
        <v>72</v>
      </c>
      <c r="E49" s="114" t="s">
        <v>72</v>
      </c>
    </row>
    <row r="50" spans="1:6" ht="15" customHeight="1" x14ac:dyDescent="0.2">
      <c r="A50" s="5"/>
      <c r="B50" s="25" t="s">
        <v>101</v>
      </c>
      <c r="C50" s="76" t="s">
        <v>269</v>
      </c>
      <c r="D50" s="113" t="s">
        <v>72</v>
      </c>
      <c r="E50" s="114" t="s">
        <v>72</v>
      </c>
    </row>
    <row r="51" spans="1:6" ht="15" customHeight="1" x14ac:dyDescent="0.2">
      <c r="A51" s="5"/>
      <c r="B51" s="25" t="s">
        <v>102</v>
      </c>
      <c r="C51" s="76" t="s">
        <v>270</v>
      </c>
      <c r="D51" s="113" t="s">
        <v>72</v>
      </c>
      <c r="E51" s="114" t="s">
        <v>72</v>
      </c>
    </row>
    <row r="52" spans="1:6" ht="15" customHeight="1" x14ac:dyDescent="0.2">
      <c r="A52" s="5"/>
      <c r="B52" s="25" t="s">
        <v>87</v>
      </c>
      <c r="C52" s="76" t="s">
        <v>255</v>
      </c>
      <c r="D52" s="113" t="s">
        <v>72</v>
      </c>
      <c r="E52" s="114">
        <v>4000</v>
      </c>
    </row>
    <row r="53" spans="1:6" ht="15" customHeight="1" x14ac:dyDescent="0.2">
      <c r="A53" s="5"/>
      <c r="B53" s="25" t="s">
        <v>103</v>
      </c>
      <c r="C53" s="76" t="s">
        <v>271</v>
      </c>
      <c r="D53" s="113" t="s">
        <v>72</v>
      </c>
      <c r="E53" s="114">
        <v>8000</v>
      </c>
    </row>
    <row r="54" spans="1:6" ht="15" customHeight="1" x14ac:dyDescent="0.2">
      <c r="A54" s="5"/>
      <c r="B54" s="25" t="s">
        <v>104</v>
      </c>
      <c r="C54" s="76" t="s">
        <v>272</v>
      </c>
      <c r="D54" s="113" t="s">
        <v>72</v>
      </c>
      <c r="E54" s="114">
        <v>16000</v>
      </c>
    </row>
    <row r="55" spans="1:6" ht="15" customHeight="1" x14ac:dyDescent="0.2">
      <c r="A55" s="5"/>
      <c r="B55" s="25" t="s">
        <v>105</v>
      </c>
      <c r="C55" s="76" t="s">
        <v>273</v>
      </c>
      <c r="D55" s="113" t="s">
        <v>72</v>
      </c>
      <c r="E55" s="114" t="s">
        <v>72</v>
      </c>
    </row>
    <row r="56" spans="1:6" ht="15" customHeight="1" x14ac:dyDescent="0.2">
      <c r="A56" s="5"/>
      <c r="B56" s="25" t="s">
        <v>106</v>
      </c>
      <c r="C56" s="76" t="s">
        <v>274</v>
      </c>
      <c r="D56" s="113" t="s">
        <v>72</v>
      </c>
      <c r="E56" s="114" t="s">
        <v>72</v>
      </c>
    </row>
    <row r="57" spans="1:6" ht="15" customHeight="1" x14ac:dyDescent="0.2">
      <c r="A57" s="5"/>
      <c r="B57" s="25" t="s">
        <v>107</v>
      </c>
      <c r="C57" s="76" t="s">
        <v>275</v>
      </c>
      <c r="D57" s="113" t="s">
        <v>72</v>
      </c>
      <c r="E57" s="114" t="s">
        <v>72</v>
      </c>
    </row>
    <row r="58" spans="1:6" ht="15" customHeight="1" x14ac:dyDescent="0.2">
      <c r="A58" s="5"/>
      <c r="B58" s="25" t="s">
        <v>108</v>
      </c>
      <c r="C58" s="76" t="s">
        <v>276</v>
      </c>
      <c r="D58" s="113" t="s">
        <v>72</v>
      </c>
      <c r="E58" s="114" t="s">
        <v>72</v>
      </c>
      <c r="F58" s="2"/>
    </row>
    <row r="59" spans="1:6" ht="15" customHeight="1" x14ac:dyDescent="0.2">
      <c r="A59" s="5"/>
      <c r="B59" s="25" t="s">
        <v>109</v>
      </c>
      <c r="C59" s="76" t="s">
        <v>277</v>
      </c>
      <c r="D59" s="113" t="s">
        <v>72</v>
      </c>
      <c r="E59" s="114" t="s">
        <v>72</v>
      </c>
      <c r="F59" s="2"/>
    </row>
    <row r="60" spans="1:6" ht="15" customHeight="1" thickBot="1" x14ac:dyDescent="0.25">
      <c r="A60" s="5"/>
      <c r="B60" s="29" t="s">
        <v>72</v>
      </c>
      <c r="C60" s="77"/>
      <c r="D60" s="111" t="s">
        <v>72</v>
      </c>
      <c r="E60" s="116" t="s">
        <v>72</v>
      </c>
    </row>
    <row r="61" spans="1:6" ht="15" customHeight="1" x14ac:dyDescent="0.2">
      <c r="A61" s="5"/>
      <c r="B61" s="12"/>
      <c r="C61" s="12"/>
    </row>
    <row r="62" spans="1:6" ht="16.5" thickBot="1" x14ac:dyDescent="0.25">
      <c r="A62" s="5"/>
      <c r="B62" s="149" t="s">
        <v>9</v>
      </c>
      <c r="C62" s="150"/>
      <c r="D62" s="150"/>
      <c r="E62" s="150"/>
    </row>
    <row r="63" spans="1:6" ht="28.5" customHeight="1" thickBot="1" x14ac:dyDescent="0.25">
      <c r="A63" s="5"/>
      <c r="B63" s="8" t="s">
        <v>1</v>
      </c>
      <c r="C63" s="9" t="s">
        <v>14</v>
      </c>
      <c r="D63" s="9" t="s">
        <v>2</v>
      </c>
      <c r="E63" s="10" t="s">
        <v>3</v>
      </c>
    </row>
    <row r="64" spans="1:6" ht="15" customHeight="1" x14ac:dyDescent="0.2">
      <c r="A64" s="5"/>
      <c r="B64" s="39" t="s">
        <v>110</v>
      </c>
      <c r="C64" s="76" t="s">
        <v>278</v>
      </c>
      <c r="D64" s="110" t="s">
        <v>505</v>
      </c>
      <c r="E64" s="115" t="s">
        <v>72</v>
      </c>
    </row>
    <row r="65" spans="1:5" ht="15" customHeight="1" x14ac:dyDescent="0.2">
      <c r="A65" s="5"/>
      <c r="B65" s="25" t="s">
        <v>54</v>
      </c>
      <c r="C65" s="76" t="s">
        <v>279</v>
      </c>
      <c r="D65" s="113" t="s">
        <v>72</v>
      </c>
      <c r="E65" s="114" t="s">
        <v>72</v>
      </c>
    </row>
    <row r="66" spans="1:5" ht="15" customHeight="1" x14ac:dyDescent="0.2">
      <c r="A66" s="5"/>
      <c r="B66" s="25" t="s">
        <v>111</v>
      </c>
      <c r="C66" s="76" t="s">
        <v>280</v>
      </c>
      <c r="D66" s="113" t="s">
        <v>72</v>
      </c>
      <c r="E66" s="114" t="s">
        <v>72</v>
      </c>
    </row>
    <row r="67" spans="1:5" ht="15" customHeight="1" x14ac:dyDescent="0.2">
      <c r="A67" s="5"/>
      <c r="B67" s="25" t="s">
        <v>112</v>
      </c>
      <c r="C67" s="76" t="s">
        <v>281</v>
      </c>
      <c r="D67" s="113" t="s">
        <v>72</v>
      </c>
      <c r="E67" s="114" t="s">
        <v>72</v>
      </c>
    </row>
    <row r="68" spans="1:5" ht="15" customHeight="1" x14ac:dyDescent="0.2">
      <c r="A68" s="5"/>
      <c r="B68" s="25" t="s">
        <v>113</v>
      </c>
      <c r="C68" s="76" t="s">
        <v>282</v>
      </c>
      <c r="D68" s="113" t="s">
        <v>72</v>
      </c>
      <c r="E68" s="114" t="s">
        <v>72</v>
      </c>
    </row>
    <row r="69" spans="1:5" ht="15" customHeight="1" x14ac:dyDescent="0.2">
      <c r="A69" s="5"/>
      <c r="B69" s="25" t="s">
        <v>111</v>
      </c>
      <c r="C69" s="76" t="s">
        <v>280</v>
      </c>
      <c r="D69" s="113" t="s">
        <v>72</v>
      </c>
      <c r="E69" s="114" t="s">
        <v>72</v>
      </c>
    </row>
    <row r="70" spans="1:5" ht="15" customHeight="1" x14ac:dyDescent="0.2">
      <c r="A70" s="5"/>
      <c r="B70" s="25" t="s">
        <v>114</v>
      </c>
      <c r="C70" s="76" t="s">
        <v>283</v>
      </c>
      <c r="D70" s="113" t="s">
        <v>72</v>
      </c>
      <c r="E70" s="114" t="s">
        <v>72</v>
      </c>
    </row>
    <row r="71" spans="1:5" ht="15" customHeight="1" x14ac:dyDescent="0.2">
      <c r="A71" s="5"/>
      <c r="B71" s="25" t="s">
        <v>115</v>
      </c>
      <c r="C71" s="76" t="s">
        <v>284</v>
      </c>
      <c r="D71" s="113" t="s">
        <v>72</v>
      </c>
      <c r="E71" s="114" t="s">
        <v>72</v>
      </c>
    </row>
    <row r="72" spans="1:5" ht="15" customHeight="1" x14ac:dyDescent="0.2">
      <c r="A72" s="5"/>
      <c r="B72" s="25" t="s">
        <v>115</v>
      </c>
      <c r="C72" s="76" t="s">
        <v>284</v>
      </c>
      <c r="D72" s="113" t="s">
        <v>72</v>
      </c>
      <c r="E72" s="114" t="s">
        <v>72</v>
      </c>
    </row>
    <row r="73" spans="1:5" ht="15" customHeight="1" x14ac:dyDescent="0.2">
      <c r="A73" s="5"/>
      <c r="B73" s="25" t="s">
        <v>117</v>
      </c>
      <c r="C73" s="76" t="s">
        <v>288</v>
      </c>
      <c r="D73" s="113" t="s">
        <v>72</v>
      </c>
      <c r="E73" s="114" t="s">
        <v>72</v>
      </c>
    </row>
    <row r="74" spans="1:5" ht="15" customHeight="1" x14ac:dyDescent="0.2">
      <c r="A74" s="5"/>
      <c r="B74" s="25" t="s">
        <v>118</v>
      </c>
      <c r="C74" s="76" t="s">
        <v>15</v>
      </c>
      <c r="D74" s="113" t="s">
        <v>72</v>
      </c>
      <c r="E74" s="114" t="s">
        <v>72</v>
      </c>
    </row>
    <row r="75" spans="1:5" ht="15" customHeight="1" x14ac:dyDescent="0.2">
      <c r="A75" s="5"/>
      <c r="B75" s="25" t="s">
        <v>119</v>
      </c>
      <c r="C75" s="76" t="s">
        <v>285</v>
      </c>
      <c r="D75" s="113" t="s">
        <v>72</v>
      </c>
      <c r="E75" s="114" t="s">
        <v>72</v>
      </c>
    </row>
    <row r="76" spans="1:5" ht="15" customHeight="1" thickBot="1" x14ac:dyDescent="0.25">
      <c r="A76" s="5"/>
      <c r="B76" s="29" t="s">
        <v>72</v>
      </c>
      <c r="C76" s="112"/>
      <c r="D76" s="111" t="s">
        <v>72</v>
      </c>
      <c r="E76" s="116" t="s">
        <v>72</v>
      </c>
    </row>
    <row r="77" spans="1:5" x14ac:dyDescent="0.2">
      <c r="B77" s="4"/>
      <c r="D77" s="4"/>
      <c r="E77" s="4"/>
    </row>
    <row r="78" spans="1:5" x14ac:dyDescent="0.2">
      <c r="B78" s="4"/>
      <c r="D78" s="4"/>
      <c r="E78" s="4"/>
    </row>
    <row r="79" spans="1:5" x14ac:dyDescent="0.2">
      <c r="B79" s="4"/>
      <c r="D79" s="4"/>
      <c r="E79" s="4"/>
    </row>
    <row r="80" spans="1:5" x14ac:dyDescent="0.2">
      <c r="B80" s="4"/>
      <c r="D80" s="4"/>
      <c r="E80" s="4"/>
    </row>
    <row r="81" spans="2:5" x14ac:dyDescent="0.2">
      <c r="B81" s="4"/>
      <c r="D81" s="4"/>
      <c r="E81" s="4"/>
    </row>
    <row r="82" spans="2:5" x14ac:dyDescent="0.2">
      <c r="B82" s="4"/>
      <c r="D82" s="4"/>
      <c r="E82" s="4"/>
    </row>
    <row r="83" spans="2:5" x14ac:dyDescent="0.2">
      <c r="B83" s="4"/>
      <c r="D83" s="4"/>
      <c r="E83" s="4"/>
    </row>
    <row r="84" spans="2:5" x14ac:dyDescent="0.2">
      <c r="B84" s="4"/>
      <c r="D84" s="4"/>
      <c r="E84" s="4"/>
    </row>
    <row r="85" spans="2:5" x14ac:dyDescent="0.2">
      <c r="B85" s="4"/>
      <c r="D85" s="4"/>
      <c r="E85" s="4"/>
    </row>
    <row r="86" spans="2:5" x14ac:dyDescent="0.2">
      <c r="B86" s="4"/>
      <c r="D86" s="4"/>
      <c r="E86" s="4"/>
    </row>
    <row r="87" spans="2:5" x14ac:dyDescent="0.2">
      <c r="B87" s="4"/>
      <c r="D87" s="4"/>
      <c r="E87" s="4"/>
    </row>
    <row r="88" spans="2:5" x14ac:dyDescent="0.2">
      <c r="B88" s="4"/>
      <c r="D88" s="4"/>
      <c r="E88" s="4"/>
    </row>
    <row r="89" spans="2:5" x14ac:dyDescent="0.2">
      <c r="B89" s="4"/>
      <c r="D89" s="4"/>
      <c r="E89" s="4"/>
    </row>
    <row r="90" spans="2:5" x14ac:dyDescent="0.2">
      <c r="B90" s="4"/>
      <c r="D90" s="4"/>
      <c r="E90" s="4"/>
    </row>
    <row r="91" spans="2:5" x14ac:dyDescent="0.2">
      <c r="B91" s="3"/>
      <c r="D91" s="4"/>
      <c r="E91" s="4"/>
    </row>
    <row r="92" spans="2:5" x14ac:dyDescent="0.2">
      <c r="B92" s="3"/>
      <c r="D92" s="4"/>
      <c r="E92" s="4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5" spans="6:6" x14ac:dyDescent="0.2">
      <c r="F315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0" spans="6:6" x14ac:dyDescent="0.2">
      <c r="F320" s="2"/>
    </row>
    <row r="321" spans="6:6" x14ac:dyDescent="0.2">
      <c r="F321" s="2"/>
    </row>
    <row r="322" spans="6:6" x14ac:dyDescent="0.2">
      <c r="F322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6" spans="6:6" x14ac:dyDescent="0.2">
      <c r="F326" s="2"/>
    </row>
    <row r="327" spans="6:6" x14ac:dyDescent="0.2">
      <c r="F327" s="2"/>
    </row>
    <row r="328" spans="6:6" x14ac:dyDescent="0.2">
      <c r="F328" s="2"/>
    </row>
    <row r="329" spans="6:6" x14ac:dyDescent="0.2">
      <c r="F329" s="2"/>
    </row>
    <row r="330" spans="6:6" x14ac:dyDescent="0.2">
      <c r="F330" s="2"/>
    </row>
    <row r="331" spans="6:6" x14ac:dyDescent="0.2">
      <c r="F331" s="2"/>
    </row>
  </sheetData>
  <sheetProtection algorithmName="SHA-512" hashValue="9GcAwE3JVtcR9UPwpgJ/aQGXmi+Pna/NIVgzDSO0tIi7xoqRfiHoDA3TrBA6Lw+bfCr3mWqZg+QSNpCshJLp2Q==" saltValue="58hsrtH2Bo1MU1ppPZZqJQ==" spinCount="100000" sheet="1" objects="1" scenarios="1"/>
  <mergeCells count="4">
    <mergeCell ref="B14:E14"/>
    <mergeCell ref="E3:E5"/>
    <mergeCell ref="B31:E31"/>
    <mergeCell ref="B62:E62"/>
  </mergeCells>
  <printOptions horizontalCentered="1"/>
  <pageMargins left="0" right="0" top="0.39370078740157483" bottom="0" header="0.31496062992125984" footer="0.31496062992125984"/>
  <pageSetup paperSize="9" scale="90" orientation="portrait" r:id="rId1"/>
  <rowBreaks count="1" manualBreakCount="1">
    <brk id="6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9"/>
  <dimension ref="A1:G65"/>
  <sheetViews>
    <sheetView showGridLines="0" showRowColHeaders="0" zoomScaleNormal="100" workbookViewId="0"/>
  </sheetViews>
  <sheetFormatPr defaultRowHeight="12.75" x14ac:dyDescent="0.2"/>
  <cols>
    <col min="1" max="1" width="3.28515625" style="4" customWidth="1"/>
    <col min="2" max="2" width="38.140625" style="4" customWidth="1"/>
    <col min="3" max="3" width="23" style="2" customWidth="1"/>
    <col min="4" max="4" width="28.7109375" style="4" customWidth="1"/>
    <col min="5" max="5" width="12.7109375" style="4" customWidth="1"/>
    <col min="6" max="6" width="2.5703125" style="4" customWidth="1"/>
    <col min="7" max="7" width="9.7109375" style="2" customWidth="1"/>
    <col min="8" max="16384" width="9.140625" style="4"/>
  </cols>
  <sheetData>
    <row r="1" spans="1:7" ht="15" customHeight="1" x14ac:dyDescent="0.2"/>
    <row r="2" spans="1:7" ht="15" customHeight="1" thickBot="1" x14ac:dyDescent="0.25">
      <c r="B2" s="1"/>
      <c r="D2" s="3"/>
      <c r="E2" s="3"/>
      <c r="G2" s="5"/>
    </row>
    <row r="3" spans="1:7" ht="15" customHeight="1" thickTop="1" x14ac:dyDescent="0.2">
      <c r="B3" s="1"/>
      <c r="D3" s="3"/>
      <c r="E3" s="151" t="s">
        <v>18</v>
      </c>
      <c r="G3" s="5"/>
    </row>
    <row r="4" spans="1:7" ht="15" customHeight="1" x14ac:dyDescent="0.2">
      <c r="B4" s="1"/>
      <c r="D4" s="3"/>
      <c r="E4" s="154"/>
      <c r="G4" s="5"/>
    </row>
    <row r="5" spans="1:7" ht="15" customHeight="1" thickBot="1" x14ac:dyDescent="0.25">
      <c r="B5" s="1"/>
      <c r="D5" s="3"/>
      <c r="E5" s="155"/>
      <c r="G5" s="5"/>
    </row>
    <row r="6" spans="1:7" ht="15" customHeight="1" thickTop="1" x14ac:dyDescent="0.2">
      <c r="B6" s="1"/>
      <c r="D6" s="3"/>
      <c r="E6" s="3"/>
      <c r="G6" s="5"/>
    </row>
    <row r="7" spans="1:7" ht="15" customHeight="1" x14ac:dyDescent="0.2">
      <c r="B7" s="1"/>
      <c r="D7" s="3"/>
      <c r="E7" s="3"/>
      <c r="G7" s="5"/>
    </row>
    <row r="8" spans="1:7" ht="15" customHeight="1" x14ac:dyDescent="0.2">
      <c r="B8" s="1"/>
      <c r="D8" s="3"/>
      <c r="E8" s="3"/>
      <c r="G8" s="5"/>
    </row>
    <row r="9" spans="1:7" ht="24" thickBot="1" x14ac:dyDescent="0.4">
      <c r="B9" s="6" t="s">
        <v>535</v>
      </c>
      <c r="D9" s="3"/>
      <c r="E9" s="3"/>
      <c r="G9" s="5"/>
    </row>
    <row r="10" spans="1:7" x14ac:dyDescent="0.2">
      <c r="B10" s="7"/>
      <c r="C10" s="4"/>
      <c r="D10" s="3"/>
      <c r="E10" s="3"/>
      <c r="G10" s="5"/>
    </row>
    <row r="11" spans="1:7" x14ac:dyDescent="0.2">
      <c r="B11" s="7"/>
      <c r="D11" s="3"/>
      <c r="E11" s="3"/>
      <c r="G11" s="5"/>
    </row>
    <row r="12" spans="1:7" x14ac:dyDescent="0.2">
      <c r="B12" s="7"/>
      <c r="D12" s="3"/>
      <c r="E12" s="3"/>
      <c r="G12" s="5"/>
    </row>
    <row r="13" spans="1:7" x14ac:dyDescent="0.2">
      <c r="B13" s="7"/>
      <c r="D13" s="3"/>
      <c r="E13" s="3"/>
      <c r="G13" s="5"/>
    </row>
    <row r="14" spans="1:7" x14ac:dyDescent="0.2">
      <c r="A14" s="2" t="s">
        <v>4</v>
      </c>
      <c r="B14" s="46" t="s">
        <v>531</v>
      </c>
      <c r="C14" s="4"/>
      <c r="D14" s="3"/>
      <c r="E14" s="3"/>
      <c r="G14" s="4"/>
    </row>
    <row r="15" spans="1:7" ht="27" customHeight="1" thickBot="1" x14ac:dyDescent="0.25">
      <c r="A15" s="2"/>
      <c r="B15" s="149" t="s">
        <v>0</v>
      </c>
      <c r="C15" s="150"/>
      <c r="D15" s="150"/>
      <c r="E15" s="150"/>
      <c r="G15" s="4"/>
    </row>
    <row r="16" spans="1:7" ht="15" customHeight="1" thickBot="1" x14ac:dyDescent="0.25">
      <c r="A16" s="5"/>
      <c r="B16" s="8" t="s">
        <v>1</v>
      </c>
      <c r="C16" s="9" t="s">
        <v>14</v>
      </c>
      <c r="D16" s="9" t="s">
        <v>2</v>
      </c>
      <c r="E16" s="10" t="s">
        <v>3</v>
      </c>
      <c r="F16" s="2" t="s">
        <v>4</v>
      </c>
      <c r="G16" s="4"/>
    </row>
    <row r="17" spans="1:7" ht="15" customHeight="1" x14ac:dyDescent="0.2">
      <c r="A17" s="5"/>
      <c r="B17" s="39" t="s">
        <v>77</v>
      </c>
      <c r="C17" s="75" t="s">
        <v>291</v>
      </c>
      <c r="D17" s="110" t="s">
        <v>72</v>
      </c>
      <c r="E17" s="115" t="s">
        <v>72</v>
      </c>
      <c r="F17" s="2"/>
      <c r="G17" s="4"/>
    </row>
    <row r="18" spans="1:7" ht="15" customHeight="1" x14ac:dyDescent="0.2">
      <c r="A18" s="5"/>
      <c r="B18" s="25" t="s">
        <v>34</v>
      </c>
      <c r="C18" s="76" t="s">
        <v>216</v>
      </c>
      <c r="D18" s="113" t="s">
        <v>72</v>
      </c>
      <c r="E18" s="114" t="s">
        <v>72</v>
      </c>
      <c r="F18" s="2"/>
      <c r="G18" s="4"/>
    </row>
    <row r="19" spans="1:7" ht="15" customHeight="1" x14ac:dyDescent="0.2">
      <c r="A19" s="5"/>
      <c r="B19" s="25" t="s">
        <v>122</v>
      </c>
      <c r="C19" s="76" t="s">
        <v>292</v>
      </c>
      <c r="D19" s="113" t="s">
        <v>72</v>
      </c>
      <c r="E19" s="114" t="s">
        <v>72</v>
      </c>
      <c r="G19" s="4"/>
    </row>
    <row r="20" spans="1:7" ht="15" customHeight="1" x14ac:dyDescent="0.2">
      <c r="A20" s="5"/>
      <c r="B20" s="25" t="s">
        <v>123</v>
      </c>
      <c r="C20" s="76" t="s">
        <v>293</v>
      </c>
      <c r="D20" s="113" t="s">
        <v>72</v>
      </c>
      <c r="E20" s="114" t="s">
        <v>72</v>
      </c>
      <c r="G20" s="4"/>
    </row>
    <row r="21" spans="1:7" ht="15" customHeight="1" x14ac:dyDescent="0.2">
      <c r="A21" s="5"/>
      <c r="B21" s="25" t="s">
        <v>124</v>
      </c>
      <c r="C21" s="76" t="s">
        <v>294</v>
      </c>
      <c r="D21" s="113" t="s">
        <v>72</v>
      </c>
      <c r="E21" s="114" t="s">
        <v>72</v>
      </c>
      <c r="F21" s="2"/>
      <c r="G21" s="4"/>
    </row>
    <row r="22" spans="1:7" ht="15" customHeight="1" x14ac:dyDescent="0.2">
      <c r="A22" s="5"/>
      <c r="B22" s="25" t="s">
        <v>125</v>
      </c>
      <c r="C22" s="76" t="s">
        <v>295</v>
      </c>
      <c r="D22" s="113" t="s">
        <v>72</v>
      </c>
      <c r="E22" s="114" t="s">
        <v>72</v>
      </c>
      <c r="G22" s="4"/>
    </row>
    <row r="23" spans="1:7" ht="15" customHeight="1" x14ac:dyDescent="0.2">
      <c r="A23" s="5"/>
      <c r="B23" s="25" t="s">
        <v>86</v>
      </c>
      <c r="C23" s="76" t="s">
        <v>254</v>
      </c>
      <c r="D23" s="113" t="s">
        <v>511</v>
      </c>
      <c r="E23" s="114" t="s">
        <v>72</v>
      </c>
      <c r="G23" s="4"/>
    </row>
    <row r="24" spans="1:7" ht="15" customHeight="1" thickBot="1" x14ac:dyDescent="0.25">
      <c r="A24" s="5"/>
      <c r="B24" s="29" t="s">
        <v>72</v>
      </c>
      <c r="C24" s="78"/>
      <c r="D24" s="111" t="s">
        <v>72</v>
      </c>
      <c r="E24" s="116" t="s">
        <v>72</v>
      </c>
      <c r="G24" s="4"/>
    </row>
    <row r="25" spans="1:7" ht="15" customHeight="1" x14ac:dyDescent="0.2">
      <c r="A25" s="5"/>
      <c r="B25" s="11"/>
      <c r="C25" s="47"/>
      <c r="D25" s="3"/>
      <c r="E25" s="3"/>
      <c r="G25" s="4"/>
    </row>
    <row r="26" spans="1:7" ht="15" customHeight="1" thickBot="1" x14ac:dyDescent="0.25">
      <c r="A26" s="5"/>
      <c r="B26" s="149" t="s">
        <v>7</v>
      </c>
      <c r="C26" s="150"/>
      <c r="D26" s="150"/>
      <c r="E26" s="150"/>
      <c r="G26" s="4"/>
    </row>
    <row r="27" spans="1:7" ht="15" customHeight="1" thickBot="1" x14ac:dyDescent="0.25">
      <c r="A27" s="5"/>
      <c r="B27" s="8" t="s">
        <v>1</v>
      </c>
      <c r="C27" s="9" t="s">
        <v>14</v>
      </c>
      <c r="D27" s="9" t="s">
        <v>2</v>
      </c>
      <c r="E27" s="10" t="s">
        <v>3</v>
      </c>
      <c r="G27" s="4"/>
    </row>
    <row r="28" spans="1:7" ht="15" customHeight="1" x14ac:dyDescent="0.2">
      <c r="A28" s="5"/>
      <c r="B28" s="39" t="s">
        <v>121</v>
      </c>
      <c r="C28" s="75" t="s">
        <v>12</v>
      </c>
      <c r="D28" s="110" t="s">
        <v>72</v>
      </c>
      <c r="E28" s="115">
        <v>8000</v>
      </c>
      <c r="G28" s="4"/>
    </row>
    <row r="29" spans="1:7" ht="15" customHeight="1" x14ac:dyDescent="0.2">
      <c r="A29" s="5"/>
      <c r="B29" s="25" t="s">
        <v>6</v>
      </c>
      <c r="C29" s="76" t="s">
        <v>184</v>
      </c>
      <c r="D29" s="113" t="s">
        <v>72</v>
      </c>
      <c r="E29" s="114">
        <v>8000</v>
      </c>
      <c r="G29" s="4"/>
    </row>
    <row r="30" spans="1:7" ht="15" customHeight="1" x14ac:dyDescent="0.2">
      <c r="A30" s="5"/>
      <c r="B30" s="25" t="s">
        <v>76</v>
      </c>
      <c r="C30" s="76" t="s">
        <v>243</v>
      </c>
      <c r="D30" s="113" t="s">
        <v>72</v>
      </c>
      <c r="E30" s="114">
        <v>2000</v>
      </c>
      <c r="G30" s="4"/>
    </row>
    <row r="31" spans="1:7" ht="15" customHeight="1" x14ac:dyDescent="0.2">
      <c r="A31" s="5"/>
      <c r="B31" s="25" t="s">
        <v>127</v>
      </c>
      <c r="C31" s="76" t="s">
        <v>296</v>
      </c>
      <c r="D31" s="113" t="s">
        <v>72</v>
      </c>
      <c r="E31" s="114">
        <v>4000</v>
      </c>
      <c r="G31" s="4"/>
    </row>
    <row r="32" spans="1:7" ht="15" customHeight="1" x14ac:dyDescent="0.2">
      <c r="A32" s="5"/>
      <c r="B32" s="25" t="s">
        <v>128</v>
      </c>
      <c r="C32" s="76" t="s">
        <v>297</v>
      </c>
      <c r="D32" s="113" t="s">
        <v>72</v>
      </c>
      <c r="E32" s="114">
        <v>8000</v>
      </c>
      <c r="G32" s="4"/>
    </row>
    <row r="33" spans="1:7" ht="15" customHeight="1" x14ac:dyDescent="0.2">
      <c r="A33" s="5"/>
      <c r="B33" s="25" t="s">
        <v>129</v>
      </c>
      <c r="C33" s="76" t="s">
        <v>298</v>
      </c>
      <c r="D33" s="113" t="s">
        <v>72</v>
      </c>
      <c r="E33" s="114">
        <v>16000</v>
      </c>
      <c r="G33" s="4"/>
    </row>
    <row r="34" spans="1:7" ht="15" customHeight="1" x14ac:dyDescent="0.2">
      <c r="A34" s="5"/>
      <c r="B34" s="25" t="s">
        <v>90</v>
      </c>
      <c r="C34" s="76" t="s">
        <v>258</v>
      </c>
      <c r="D34" s="113" t="s">
        <v>72</v>
      </c>
      <c r="E34" s="114">
        <v>2000</v>
      </c>
      <c r="G34" s="4"/>
    </row>
    <row r="35" spans="1:7" ht="15" customHeight="1" x14ac:dyDescent="0.2">
      <c r="A35" s="5"/>
      <c r="B35" s="25" t="s">
        <v>130</v>
      </c>
      <c r="C35" s="76" t="s">
        <v>299</v>
      </c>
      <c r="D35" s="113" t="s">
        <v>72</v>
      </c>
      <c r="E35" s="114" t="s">
        <v>72</v>
      </c>
      <c r="G35" s="4"/>
    </row>
    <row r="36" spans="1:7" ht="15" customHeight="1" x14ac:dyDescent="0.2">
      <c r="A36" s="5"/>
      <c r="B36" s="25" t="s">
        <v>92</v>
      </c>
      <c r="C36" s="76" t="s">
        <v>300</v>
      </c>
      <c r="D36" s="113" t="s">
        <v>72</v>
      </c>
      <c r="E36" s="114" t="s">
        <v>72</v>
      </c>
      <c r="G36" s="4"/>
    </row>
    <row r="37" spans="1:7" ht="15" customHeight="1" x14ac:dyDescent="0.2">
      <c r="A37" s="5"/>
      <c r="B37" s="25" t="s">
        <v>41</v>
      </c>
      <c r="C37" s="76" t="s">
        <v>301</v>
      </c>
      <c r="D37" s="113" t="s">
        <v>72</v>
      </c>
      <c r="E37" s="114" t="s">
        <v>72</v>
      </c>
      <c r="G37" s="4"/>
    </row>
    <row r="38" spans="1:7" ht="15" customHeight="1" x14ac:dyDescent="0.2">
      <c r="A38" s="5"/>
      <c r="B38" s="25" t="s">
        <v>131</v>
      </c>
      <c r="C38" s="76" t="s">
        <v>302</v>
      </c>
      <c r="D38" s="113" t="s">
        <v>72</v>
      </c>
      <c r="E38" s="114" t="s">
        <v>72</v>
      </c>
      <c r="G38" s="4"/>
    </row>
    <row r="39" spans="1:7" ht="15" customHeight="1" x14ac:dyDescent="0.2">
      <c r="A39" s="5"/>
      <c r="B39" s="25" t="s">
        <v>132</v>
      </c>
      <c r="C39" s="76" t="s">
        <v>303</v>
      </c>
      <c r="D39" s="113" t="s">
        <v>72</v>
      </c>
      <c r="E39" s="114" t="s">
        <v>72</v>
      </c>
      <c r="G39" s="4"/>
    </row>
    <row r="40" spans="1:7" ht="15" customHeight="1" x14ac:dyDescent="0.2">
      <c r="A40" s="5"/>
      <c r="B40" s="25" t="s">
        <v>133</v>
      </c>
      <c r="C40" s="76" t="s">
        <v>304</v>
      </c>
      <c r="D40" s="113" t="s">
        <v>72</v>
      </c>
      <c r="E40" s="114" t="s">
        <v>72</v>
      </c>
      <c r="G40" s="4"/>
    </row>
    <row r="41" spans="1:7" ht="15" customHeight="1" x14ac:dyDescent="0.2">
      <c r="A41" s="5"/>
      <c r="B41" s="25" t="s">
        <v>134</v>
      </c>
      <c r="C41" s="76" t="s">
        <v>305</v>
      </c>
      <c r="D41" s="113" t="s">
        <v>72</v>
      </c>
      <c r="E41" s="114" t="s">
        <v>72</v>
      </c>
      <c r="G41" s="4"/>
    </row>
    <row r="42" spans="1:7" ht="15" customHeight="1" x14ac:dyDescent="0.2">
      <c r="A42" s="5"/>
      <c r="B42" s="25" t="s">
        <v>135</v>
      </c>
      <c r="C42" s="76" t="s">
        <v>306</v>
      </c>
      <c r="D42" s="113" t="s">
        <v>72</v>
      </c>
      <c r="E42" s="114" t="s">
        <v>72</v>
      </c>
      <c r="G42" s="4"/>
    </row>
    <row r="43" spans="1:7" ht="15" customHeight="1" x14ac:dyDescent="0.2">
      <c r="A43" s="5"/>
      <c r="B43" s="25" t="s">
        <v>99</v>
      </c>
      <c r="C43" s="76" t="s">
        <v>267</v>
      </c>
      <c r="D43" s="113" t="s">
        <v>72</v>
      </c>
      <c r="E43" s="114" t="s">
        <v>72</v>
      </c>
      <c r="G43" s="4"/>
    </row>
    <row r="44" spans="1:7" ht="15" customHeight="1" x14ac:dyDescent="0.2">
      <c r="A44" s="5"/>
      <c r="B44" s="25" t="s">
        <v>100</v>
      </c>
      <c r="C44" s="76" t="s">
        <v>268</v>
      </c>
      <c r="D44" s="113" t="s">
        <v>72</v>
      </c>
      <c r="E44" s="114" t="s">
        <v>72</v>
      </c>
      <c r="G44" s="4"/>
    </row>
    <row r="45" spans="1:7" ht="15" customHeight="1" x14ac:dyDescent="0.2">
      <c r="A45" s="5"/>
      <c r="B45" s="25" t="s">
        <v>138</v>
      </c>
      <c r="C45" s="76" t="s">
        <v>307</v>
      </c>
      <c r="D45" s="113" t="s">
        <v>72</v>
      </c>
      <c r="E45" s="114" t="s">
        <v>72</v>
      </c>
      <c r="G45" s="4"/>
    </row>
    <row r="46" spans="1:7" ht="15" customHeight="1" x14ac:dyDescent="0.2">
      <c r="A46" s="5"/>
      <c r="B46" s="25" t="s">
        <v>139</v>
      </c>
      <c r="C46" s="76" t="s">
        <v>308</v>
      </c>
      <c r="D46" s="113" t="s">
        <v>72</v>
      </c>
      <c r="E46" s="114" t="s">
        <v>72</v>
      </c>
      <c r="G46" s="4"/>
    </row>
    <row r="47" spans="1:7" ht="15" customHeight="1" thickBot="1" x14ac:dyDescent="0.25">
      <c r="A47" s="5"/>
      <c r="B47" s="29" t="s">
        <v>72</v>
      </c>
      <c r="C47" s="77"/>
      <c r="D47" s="111" t="s">
        <v>72</v>
      </c>
      <c r="E47" s="116" t="s">
        <v>72</v>
      </c>
      <c r="G47" s="4"/>
    </row>
    <row r="48" spans="1:7" ht="15" customHeight="1" x14ac:dyDescent="0.2">
      <c r="A48" s="5"/>
      <c r="B48" s="12"/>
      <c r="C48" s="12"/>
      <c r="D48" s="3"/>
      <c r="E48" s="3"/>
      <c r="G48" s="4"/>
    </row>
    <row r="49" spans="1:7" ht="16.5" thickBot="1" x14ac:dyDescent="0.25">
      <c r="A49" s="5"/>
      <c r="B49" s="149" t="s">
        <v>9</v>
      </c>
      <c r="C49" s="150"/>
      <c r="D49" s="150"/>
      <c r="E49" s="150"/>
      <c r="G49" s="4"/>
    </row>
    <row r="50" spans="1:7" ht="28.5" customHeight="1" thickBot="1" x14ac:dyDescent="0.25">
      <c r="A50" s="5"/>
      <c r="B50" s="8" t="s">
        <v>1</v>
      </c>
      <c r="C50" s="9" t="s">
        <v>14</v>
      </c>
      <c r="D50" s="9" t="s">
        <v>2</v>
      </c>
      <c r="E50" s="10" t="s">
        <v>3</v>
      </c>
      <c r="G50" s="4"/>
    </row>
    <row r="51" spans="1:7" ht="15" customHeight="1" x14ac:dyDescent="0.2">
      <c r="A51" s="5"/>
      <c r="B51" s="39" t="s">
        <v>110</v>
      </c>
      <c r="C51" s="76" t="s">
        <v>278</v>
      </c>
      <c r="D51" s="110" t="s">
        <v>505</v>
      </c>
      <c r="E51" s="115" t="s">
        <v>72</v>
      </c>
      <c r="G51" s="4"/>
    </row>
    <row r="52" spans="1:7" ht="15" customHeight="1" x14ac:dyDescent="0.2">
      <c r="A52" s="5"/>
      <c r="B52" s="25" t="s">
        <v>54</v>
      </c>
      <c r="C52" s="76" t="s">
        <v>279</v>
      </c>
      <c r="D52" s="113" t="s">
        <v>72</v>
      </c>
      <c r="E52" s="114" t="s">
        <v>72</v>
      </c>
      <c r="G52" s="4"/>
    </row>
    <row r="53" spans="1:7" ht="15" customHeight="1" x14ac:dyDescent="0.2">
      <c r="A53" s="5"/>
      <c r="B53" s="25" t="s">
        <v>111</v>
      </c>
      <c r="C53" s="76" t="s">
        <v>280</v>
      </c>
      <c r="D53" s="113" t="s">
        <v>72</v>
      </c>
      <c r="E53" s="114" t="s">
        <v>72</v>
      </c>
      <c r="G53" s="4"/>
    </row>
    <row r="54" spans="1:7" ht="15" customHeight="1" x14ac:dyDescent="0.2">
      <c r="A54" s="5"/>
      <c r="B54" s="25" t="s">
        <v>112</v>
      </c>
      <c r="C54" s="76" t="s">
        <v>281</v>
      </c>
      <c r="D54" s="113" t="s">
        <v>72</v>
      </c>
      <c r="E54" s="114" t="s">
        <v>72</v>
      </c>
      <c r="G54" s="4"/>
    </row>
    <row r="55" spans="1:7" ht="15" customHeight="1" x14ac:dyDescent="0.2">
      <c r="A55" s="5"/>
      <c r="B55" s="25" t="s">
        <v>113</v>
      </c>
      <c r="C55" s="76" t="s">
        <v>282</v>
      </c>
      <c r="D55" s="113" t="s">
        <v>72</v>
      </c>
      <c r="E55" s="114" t="s">
        <v>72</v>
      </c>
      <c r="G55" s="4"/>
    </row>
    <row r="56" spans="1:7" ht="15" customHeight="1" x14ac:dyDescent="0.2">
      <c r="A56" s="5"/>
      <c r="B56" s="25" t="s">
        <v>111</v>
      </c>
      <c r="C56" s="76" t="s">
        <v>280</v>
      </c>
      <c r="D56" s="113" t="s">
        <v>72</v>
      </c>
      <c r="E56" s="114" t="s">
        <v>72</v>
      </c>
      <c r="G56" s="4"/>
    </row>
    <row r="57" spans="1:7" ht="15" customHeight="1" x14ac:dyDescent="0.2">
      <c r="A57" s="5"/>
      <c r="B57" s="25" t="s">
        <v>114</v>
      </c>
      <c r="C57" s="76" t="s">
        <v>283</v>
      </c>
      <c r="D57" s="113" t="s">
        <v>72</v>
      </c>
      <c r="E57" s="114" t="s">
        <v>72</v>
      </c>
      <c r="G57" s="4"/>
    </row>
    <row r="58" spans="1:7" ht="15" customHeight="1" x14ac:dyDescent="0.2">
      <c r="A58" s="5"/>
      <c r="B58" s="25" t="s">
        <v>115</v>
      </c>
      <c r="C58" s="76" t="s">
        <v>284</v>
      </c>
      <c r="D58" s="113" t="s">
        <v>72</v>
      </c>
      <c r="E58" s="114" t="s">
        <v>72</v>
      </c>
      <c r="G58" s="4"/>
    </row>
    <row r="59" spans="1:7" ht="15" customHeight="1" x14ac:dyDescent="0.2">
      <c r="A59" s="5"/>
      <c r="B59" s="25" t="s">
        <v>115</v>
      </c>
      <c r="C59" s="76" t="s">
        <v>284</v>
      </c>
      <c r="D59" s="113" t="s">
        <v>72</v>
      </c>
      <c r="E59" s="114" t="s">
        <v>72</v>
      </c>
      <c r="G59" s="4"/>
    </row>
    <row r="60" spans="1:7" ht="15" customHeight="1" x14ac:dyDescent="0.2">
      <c r="A60" s="5"/>
      <c r="B60" s="25" t="s">
        <v>117</v>
      </c>
      <c r="C60" s="76" t="s">
        <v>288</v>
      </c>
      <c r="D60" s="113" t="s">
        <v>72</v>
      </c>
      <c r="E60" s="114" t="s">
        <v>72</v>
      </c>
      <c r="G60" s="4"/>
    </row>
    <row r="61" spans="1:7" ht="15" customHeight="1" x14ac:dyDescent="0.2">
      <c r="A61" s="5"/>
      <c r="B61" s="25" t="s">
        <v>118</v>
      </c>
      <c r="C61" s="76" t="s">
        <v>15</v>
      </c>
      <c r="D61" s="113" t="s">
        <v>72</v>
      </c>
      <c r="E61" s="114" t="s">
        <v>72</v>
      </c>
      <c r="G61" s="4"/>
    </row>
    <row r="62" spans="1:7" ht="15" customHeight="1" x14ac:dyDescent="0.2">
      <c r="A62" s="5"/>
      <c r="B62" s="25" t="s">
        <v>119</v>
      </c>
      <c r="C62" s="76" t="s">
        <v>309</v>
      </c>
      <c r="D62" s="113" t="s">
        <v>72</v>
      </c>
      <c r="E62" s="114" t="s">
        <v>72</v>
      </c>
      <c r="G62" s="4"/>
    </row>
    <row r="63" spans="1:7" ht="15" customHeight="1" thickBot="1" x14ac:dyDescent="0.25">
      <c r="A63" s="5"/>
      <c r="B63" s="29" t="s">
        <v>72</v>
      </c>
      <c r="C63" s="112"/>
      <c r="D63" s="111" t="s">
        <v>72</v>
      </c>
      <c r="E63" s="116" t="s">
        <v>72</v>
      </c>
      <c r="G63" s="4"/>
    </row>
    <row r="64" spans="1:7" x14ac:dyDescent="0.2">
      <c r="A64" s="2"/>
      <c r="C64" s="4"/>
      <c r="G64" s="4"/>
    </row>
    <row r="65" spans="1:7" x14ac:dyDescent="0.2">
      <c r="A65" s="2"/>
      <c r="C65" s="4"/>
      <c r="G65" s="4"/>
    </row>
  </sheetData>
  <sheetProtection algorithmName="SHA-512" hashValue="WK2wk5m2zZVB/gA2NW6e3/fv6Df3WYx3VsqYs68Bvm+XoukYfiezwi9bnMxv7asJhdU03etURHAQzpmhu5E8Jg==" saltValue="AKlwyzwRMQwHiJJ5w5H/IQ==" spinCount="100000" sheet="1" objects="1" scenarios="1"/>
  <mergeCells count="4">
    <mergeCell ref="E3:E5"/>
    <mergeCell ref="B15:E15"/>
    <mergeCell ref="B26:E26"/>
    <mergeCell ref="B49:E49"/>
  </mergeCells>
  <printOptions horizontalCentered="1"/>
  <pageMargins left="0" right="0" top="1.5748031496062993" bottom="0" header="0.31496062992125984" footer="0.31496062992125984"/>
  <pageSetup paperSize="9" scale="90" orientation="portrait" r:id="rId1"/>
  <rowBreaks count="1" manualBreakCount="1">
    <brk id="4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0"/>
  <dimension ref="A1:G89"/>
  <sheetViews>
    <sheetView showGridLines="0" showRowColHeaders="0" zoomScaleNormal="100" workbookViewId="0">
      <selection activeCell="L26" sqref="L26"/>
    </sheetView>
  </sheetViews>
  <sheetFormatPr defaultRowHeight="12.75" x14ac:dyDescent="0.2"/>
  <cols>
    <col min="1" max="1" width="3.28515625" style="4" customWidth="1"/>
    <col min="2" max="2" width="38.140625" style="4" customWidth="1"/>
    <col min="3" max="3" width="16.7109375" style="2" customWidth="1"/>
    <col min="4" max="4" width="28.7109375" style="4" customWidth="1"/>
    <col min="5" max="5" width="12.7109375" style="4" customWidth="1"/>
    <col min="6" max="6" width="2.5703125" style="4" customWidth="1"/>
    <col min="7" max="7" width="9.7109375" style="2" customWidth="1"/>
    <col min="8" max="16384" width="9.140625" style="4"/>
  </cols>
  <sheetData>
    <row r="1" spans="1:7" ht="15" customHeight="1" x14ac:dyDescent="0.2"/>
    <row r="2" spans="1:7" ht="15" customHeight="1" thickBot="1" x14ac:dyDescent="0.25">
      <c r="B2" s="1"/>
      <c r="D2" s="3"/>
      <c r="E2" s="3"/>
      <c r="G2" s="5"/>
    </row>
    <row r="3" spans="1:7" ht="15" customHeight="1" thickTop="1" x14ac:dyDescent="0.2">
      <c r="B3" s="1"/>
      <c r="D3" s="3"/>
      <c r="E3" s="151" t="s">
        <v>19</v>
      </c>
      <c r="G3" s="5"/>
    </row>
    <row r="4" spans="1:7" ht="15" customHeight="1" x14ac:dyDescent="0.2">
      <c r="B4" s="1"/>
      <c r="D4" s="3"/>
      <c r="E4" s="154"/>
      <c r="G4" s="5"/>
    </row>
    <row r="5" spans="1:7" ht="15" customHeight="1" thickBot="1" x14ac:dyDescent="0.25">
      <c r="B5" s="1"/>
      <c r="D5" s="3"/>
      <c r="E5" s="155"/>
      <c r="G5" s="5"/>
    </row>
    <row r="6" spans="1:7" ht="15" customHeight="1" thickTop="1" x14ac:dyDescent="0.2">
      <c r="B6" s="1"/>
      <c r="D6" s="3"/>
      <c r="E6" s="3"/>
      <c r="G6" s="5"/>
    </row>
    <row r="7" spans="1:7" ht="15" customHeight="1" x14ac:dyDescent="0.2">
      <c r="B7" s="1"/>
      <c r="D7" s="3"/>
      <c r="E7" s="3"/>
      <c r="G7" s="5"/>
    </row>
    <row r="8" spans="1:7" ht="15" customHeight="1" x14ac:dyDescent="0.2">
      <c r="B8" s="1"/>
      <c r="D8" s="3"/>
      <c r="E8" s="3"/>
      <c r="G8" s="5"/>
    </row>
    <row r="9" spans="1:7" ht="24" thickBot="1" x14ac:dyDescent="0.4">
      <c r="B9" s="6" t="s">
        <v>536</v>
      </c>
      <c r="D9" s="3"/>
      <c r="E9" s="3"/>
      <c r="G9" s="5"/>
    </row>
    <row r="10" spans="1:7" x14ac:dyDescent="0.2">
      <c r="B10" s="7"/>
      <c r="D10" s="3"/>
      <c r="E10" s="3"/>
      <c r="G10" s="5"/>
    </row>
    <row r="11" spans="1:7" x14ac:dyDescent="0.2">
      <c r="B11" s="7"/>
      <c r="D11" s="3"/>
      <c r="E11" s="3"/>
      <c r="G11" s="5"/>
    </row>
    <row r="12" spans="1:7" x14ac:dyDescent="0.2">
      <c r="B12" s="7"/>
      <c r="D12" s="3"/>
      <c r="E12" s="3"/>
      <c r="G12" s="5"/>
    </row>
    <row r="13" spans="1:7" x14ac:dyDescent="0.2">
      <c r="B13" s="7"/>
      <c r="D13" s="3"/>
      <c r="E13" s="3"/>
      <c r="G13" s="5"/>
    </row>
    <row r="14" spans="1:7" x14ac:dyDescent="0.2">
      <c r="A14" s="2" t="s">
        <v>4</v>
      </c>
      <c r="B14" s="46" t="s">
        <v>531</v>
      </c>
      <c r="C14" s="4"/>
      <c r="D14" s="3"/>
      <c r="E14" s="3"/>
      <c r="G14" s="4"/>
    </row>
    <row r="15" spans="1:7" ht="27" customHeight="1" thickBot="1" x14ac:dyDescent="0.25">
      <c r="A15" s="2"/>
      <c r="B15" s="149" t="s">
        <v>0</v>
      </c>
      <c r="C15" s="150"/>
      <c r="D15" s="150"/>
      <c r="E15" s="150"/>
      <c r="G15" s="4"/>
    </row>
    <row r="16" spans="1:7" ht="15" customHeight="1" thickBot="1" x14ac:dyDescent="0.25">
      <c r="A16" s="5"/>
      <c r="B16" s="8" t="s">
        <v>1</v>
      </c>
      <c r="C16" s="9" t="s">
        <v>14</v>
      </c>
      <c r="D16" s="9" t="s">
        <v>2</v>
      </c>
      <c r="E16" s="10" t="s">
        <v>3</v>
      </c>
      <c r="F16" s="2" t="s">
        <v>4</v>
      </c>
      <c r="G16" s="4"/>
    </row>
    <row r="17" spans="1:7" ht="15" customHeight="1" x14ac:dyDescent="0.2">
      <c r="A17" s="5"/>
      <c r="B17" s="39" t="s">
        <v>77</v>
      </c>
      <c r="C17" s="75" t="s">
        <v>291</v>
      </c>
      <c r="D17" s="110" t="s">
        <v>72</v>
      </c>
      <c r="E17" s="115" t="s">
        <v>72</v>
      </c>
      <c r="F17" s="2"/>
      <c r="G17" s="4"/>
    </row>
    <row r="18" spans="1:7" ht="15" customHeight="1" x14ac:dyDescent="0.2">
      <c r="A18" s="5"/>
      <c r="B18" s="25" t="s">
        <v>34</v>
      </c>
      <c r="C18" s="76" t="s">
        <v>216</v>
      </c>
      <c r="D18" s="113" t="s">
        <v>72</v>
      </c>
      <c r="E18" s="114" t="s">
        <v>72</v>
      </c>
      <c r="F18" s="2"/>
      <c r="G18" s="4"/>
    </row>
    <row r="19" spans="1:7" ht="15" customHeight="1" x14ac:dyDescent="0.2">
      <c r="A19" s="5"/>
      <c r="B19" s="25" t="s">
        <v>79</v>
      </c>
      <c r="C19" s="76" t="s">
        <v>245</v>
      </c>
      <c r="D19" s="113" t="s">
        <v>518</v>
      </c>
      <c r="E19" s="114" t="s">
        <v>72</v>
      </c>
      <c r="G19" s="4"/>
    </row>
    <row r="20" spans="1:7" ht="15" customHeight="1" x14ac:dyDescent="0.2">
      <c r="A20" s="5"/>
      <c r="B20" s="25" t="s">
        <v>80</v>
      </c>
      <c r="C20" s="76" t="s">
        <v>311</v>
      </c>
      <c r="D20" s="113" t="s">
        <v>72</v>
      </c>
      <c r="E20" s="114" t="s">
        <v>72</v>
      </c>
      <c r="G20" s="4"/>
    </row>
    <row r="21" spans="1:7" ht="15" customHeight="1" x14ac:dyDescent="0.2">
      <c r="A21" s="5"/>
      <c r="B21" s="25" t="s">
        <v>81</v>
      </c>
      <c r="C21" s="76" t="s">
        <v>312</v>
      </c>
      <c r="D21" s="113" t="s">
        <v>72</v>
      </c>
      <c r="E21" s="114" t="s">
        <v>72</v>
      </c>
      <c r="F21" s="2"/>
      <c r="G21" s="4"/>
    </row>
    <row r="22" spans="1:7" ht="15" customHeight="1" x14ac:dyDescent="0.2">
      <c r="A22" s="5"/>
      <c r="B22" s="25" t="s">
        <v>37</v>
      </c>
      <c r="C22" s="76" t="s">
        <v>313</v>
      </c>
      <c r="D22" s="113" t="s">
        <v>72</v>
      </c>
      <c r="E22" s="114" t="s">
        <v>72</v>
      </c>
      <c r="G22" s="4"/>
    </row>
    <row r="23" spans="1:7" ht="15" customHeight="1" x14ac:dyDescent="0.2">
      <c r="A23" s="5"/>
      <c r="B23" s="25" t="s">
        <v>82</v>
      </c>
      <c r="C23" s="76" t="s">
        <v>314</v>
      </c>
      <c r="D23" s="113" t="s">
        <v>72</v>
      </c>
      <c r="E23" s="114" t="s">
        <v>72</v>
      </c>
      <c r="G23" s="4"/>
    </row>
    <row r="24" spans="1:7" ht="15" customHeight="1" x14ac:dyDescent="0.2">
      <c r="A24" s="5"/>
      <c r="B24" s="25" t="s">
        <v>61</v>
      </c>
      <c r="C24" s="76" t="s">
        <v>315</v>
      </c>
      <c r="D24" s="113" t="s">
        <v>72</v>
      </c>
      <c r="E24" s="114" t="s">
        <v>72</v>
      </c>
      <c r="F24" s="2"/>
      <c r="G24" s="4"/>
    </row>
    <row r="25" spans="1:7" ht="15" customHeight="1" x14ac:dyDescent="0.2">
      <c r="A25" s="5"/>
      <c r="B25" s="25" t="s">
        <v>83</v>
      </c>
      <c r="C25" s="76" t="s">
        <v>316</v>
      </c>
      <c r="D25" s="113" t="s">
        <v>72</v>
      </c>
      <c r="E25" s="114" t="s">
        <v>72</v>
      </c>
      <c r="G25" s="4"/>
    </row>
    <row r="26" spans="1:7" ht="15" customHeight="1" x14ac:dyDescent="0.2">
      <c r="A26" s="5"/>
      <c r="B26" s="25" t="s">
        <v>125</v>
      </c>
      <c r="C26" s="76" t="s">
        <v>295</v>
      </c>
      <c r="D26" s="113" t="s">
        <v>72</v>
      </c>
      <c r="E26" s="114" t="s">
        <v>72</v>
      </c>
      <c r="G26" s="4"/>
    </row>
    <row r="27" spans="1:7" ht="15" customHeight="1" x14ac:dyDescent="0.2">
      <c r="A27" s="5"/>
      <c r="B27" s="25" t="s">
        <v>86</v>
      </c>
      <c r="C27" s="76" t="s">
        <v>254</v>
      </c>
      <c r="D27" s="113" t="s">
        <v>511</v>
      </c>
      <c r="E27" s="114" t="s">
        <v>72</v>
      </c>
      <c r="F27" s="2"/>
      <c r="G27" s="4"/>
    </row>
    <row r="28" spans="1:7" ht="15" customHeight="1" thickBot="1" x14ac:dyDescent="0.25">
      <c r="A28" s="5"/>
      <c r="B28" s="29" t="s">
        <v>72</v>
      </c>
      <c r="C28" s="78"/>
      <c r="D28" s="111" t="s">
        <v>72</v>
      </c>
      <c r="E28" s="116" t="s">
        <v>72</v>
      </c>
      <c r="G28" s="4"/>
    </row>
    <row r="29" spans="1:7" ht="15" customHeight="1" x14ac:dyDescent="0.2">
      <c r="A29" s="5"/>
      <c r="B29" s="11"/>
      <c r="C29" s="47"/>
      <c r="D29" s="3"/>
      <c r="E29" s="3"/>
      <c r="G29" s="4"/>
    </row>
    <row r="30" spans="1:7" ht="15" customHeight="1" thickBot="1" x14ac:dyDescent="0.25">
      <c r="A30" s="5"/>
      <c r="B30" s="149" t="s">
        <v>7</v>
      </c>
      <c r="C30" s="150"/>
      <c r="D30" s="150"/>
      <c r="E30" s="150"/>
      <c r="G30" s="4"/>
    </row>
    <row r="31" spans="1:7" ht="15" customHeight="1" thickBot="1" x14ac:dyDescent="0.25">
      <c r="A31" s="5"/>
      <c r="B31" s="8" t="s">
        <v>1</v>
      </c>
      <c r="C31" s="9" t="s">
        <v>14</v>
      </c>
      <c r="D31" s="9" t="s">
        <v>2</v>
      </c>
      <c r="E31" s="10" t="s">
        <v>3</v>
      </c>
      <c r="G31" s="4"/>
    </row>
    <row r="32" spans="1:7" ht="15" customHeight="1" x14ac:dyDescent="0.2">
      <c r="A32" s="5"/>
      <c r="B32" s="39" t="s">
        <v>140</v>
      </c>
      <c r="C32" s="75" t="s">
        <v>310</v>
      </c>
      <c r="D32" s="110" t="s">
        <v>72</v>
      </c>
      <c r="E32" s="115">
        <v>8000</v>
      </c>
      <c r="G32" s="4"/>
    </row>
    <row r="33" spans="1:7" ht="15" customHeight="1" x14ac:dyDescent="0.2">
      <c r="A33" s="5"/>
      <c r="B33" s="25" t="s">
        <v>28</v>
      </c>
      <c r="C33" s="76" t="s">
        <v>289</v>
      </c>
      <c r="D33" s="113" t="s">
        <v>512</v>
      </c>
      <c r="E33" s="114">
        <v>8000</v>
      </c>
      <c r="G33" s="4"/>
    </row>
    <row r="34" spans="1:7" ht="15" customHeight="1" x14ac:dyDescent="0.2">
      <c r="A34" s="5"/>
      <c r="B34" s="25" t="s">
        <v>76</v>
      </c>
      <c r="C34" s="76" t="s">
        <v>243</v>
      </c>
      <c r="D34" s="113" t="s">
        <v>72</v>
      </c>
      <c r="E34" s="114">
        <v>2000</v>
      </c>
      <c r="G34" s="4"/>
    </row>
    <row r="35" spans="1:7" ht="15" customHeight="1" x14ac:dyDescent="0.2">
      <c r="A35" s="5"/>
      <c r="B35" s="25" t="s">
        <v>31</v>
      </c>
      <c r="C35" s="76" t="s">
        <v>185</v>
      </c>
      <c r="D35" s="113" t="s">
        <v>72</v>
      </c>
      <c r="E35" s="114">
        <v>2000</v>
      </c>
      <c r="G35" s="4"/>
    </row>
    <row r="36" spans="1:7" ht="15" customHeight="1" x14ac:dyDescent="0.2">
      <c r="A36" s="5"/>
      <c r="B36" s="25" t="s">
        <v>87</v>
      </c>
      <c r="C36" s="76" t="s">
        <v>317</v>
      </c>
      <c r="D36" s="113" t="s">
        <v>72</v>
      </c>
      <c r="E36" s="114">
        <v>4000</v>
      </c>
      <c r="G36" s="4"/>
    </row>
    <row r="37" spans="1:7" ht="15" customHeight="1" x14ac:dyDescent="0.2">
      <c r="A37" s="5"/>
      <c r="B37" s="25" t="s">
        <v>88</v>
      </c>
      <c r="C37" s="76" t="s">
        <v>318</v>
      </c>
      <c r="D37" s="113" t="s">
        <v>72</v>
      </c>
      <c r="E37" s="114">
        <v>8000</v>
      </c>
      <c r="G37" s="4"/>
    </row>
    <row r="38" spans="1:7" ht="15" customHeight="1" x14ac:dyDescent="0.2">
      <c r="A38" s="5"/>
      <c r="B38" s="25" t="s">
        <v>89</v>
      </c>
      <c r="C38" s="76" t="s">
        <v>319</v>
      </c>
      <c r="D38" s="113" t="s">
        <v>72</v>
      </c>
      <c r="E38" s="114">
        <v>16000</v>
      </c>
      <c r="G38" s="4"/>
    </row>
    <row r="39" spans="1:7" ht="15" customHeight="1" x14ac:dyDescent="0.2">
      <c r="A39" s="5"/>
      <c r="B39" s="25" t="s">
        <v>87</v>
      </c>
      <c r="C39" s="76" t="s">
        <v>317</v>
      </c>
      <c r="D39" s="113" t="s">
        <v>72</v>
      </c>
      <c r="E39" s="114">
        <v>4000</v>
      </c>
      <c r="G39" s="4"/>
    </row>
    <row r="40" spans="1:7" ht="15" customHeight="1" x14ac:dyDescent="0.2">
      <c r="A40" s="5"/>
      <c r="B40" s="25" t="s">
        <v>141</v>
      </c>
      <c r="C40" s="76" t="s">
        <v>320</v>
      </c>
      <c r="D40" s="113" t="s">
        <v>72</v>
      </c>
      <c r="E40" s="114">
        <v>8000</v>
      </c>
      <c r="G40" s="4"/>
    </row>
    <row r="41" spans="1:7" ht="15" customHeight="1" x14ac:dyDescent="0.2">
      <c r="A41" s="5"/>
      <c r="B41" s="25" t="s">
        <v>142</v>
      </c>
      <c r="C41" s="76" t="s">
        <v>321</v>
      </c>
      <c r="D41" s="113" t="s">
        <v>72</v>
      </c>
      <c r="E41" s="114">
        <v>16000</v>
      </c>
      <c r="G41" s="4"/>
    </row>
    <row r="42" spans="1:7" ht="15" customHeight="1" x14ac:dyDescent="0.2">
      <c r="A42" s="5"/>
      <c r="B42" s="25" t="s">
        <v>90</v>
      </c>
      <c r="C42" s="76" t="s">
        <v>258</v>
      </c>
      <c r="D42" s="113" t="s">
        <v>72</v>
      </c>
      <c r="E42" s="114">
        <v>2000</v>
      </c>
      <c r="G42" s="4"/>
    </row>
    <row r="43" spans="1:7" ht="15" customHeight="1" x14ac:dyDescent="0.2">
      <c r="A43" s="5"/>
      <c r="B43" s="25" t="s">
        <v>91</v>
      </c>
      <c r="C43" s="76" t="s">
        <v>322</v>
      </c>
      <c r="D43" s="113" t="s">
        <v>72</v>
      </c>
      <c r="E43" s="114" t="s">
        <v>72</v>
      </c>
      <c r="G43" s="4"/>
    </row>
    <row r="44" spans="1:7" ht="15" customHeight="1" x14ac:dyDescent="0.2">
      <c r="A44" s="5"/>
      <c r="B44" s="25" t="s">
        <v>92</v>
      </c>
      <c r="C44" s="76" t="s">
        <v>300</v>
      </c>
      <c r="D44" s="113" t="s">
        <v>72</v>
      </c>
      <c r="E44" s="114" t="s">
        <v>72</v>
      </c>
      <c r="G44" s="4"/>
    </row>
    <row r="45" spans="1:7" ht="15" customHeight="1" x14ac:dyDescent="0.2">
      <c r="A45" s="5"/>
      <c r="B45" s="25" t="s">
        <v>143</v>
      </c>
      <c r="C45" s="76" t="s">
        <v>323</v>
      </c>
      <c r="D45" s="113" t="s">
        <v>72</v>
      </c>
      <c r="E45" s="114" t="s">
        <v>72</v>
      </c>
      <c r="G45" s="4"/>
    </row>
    <row r="46" spans="1:7" ht="15" customHeight="1" x14ac:dyDescent="0.2">
      <c r="A46" s="5"/>
      <c r="B46" s="25" t="s">
        <v>41</v>
      </c>
      <c r="C46" s="76" t="s">
        <v>301</v>
      </c>
      <c r="D46" s="113" t="s">
        <v>72</v>
      </c>
      <c r="E46" s="114" t="s">
        <v>72</v>
      </c>
      <c r="G46" s="4"/>
    </row>
    <row r="47" spans="1:7" ht="15" customHeight="1" x14ac:dyDescent="0.2">
      <c r="A47" s="5"/>
      <c r="B47" s="25" t="s">
        <v>94</v>
      </c>
      <c r="C47" s="76" t="s">
        <v>324</v>
      </c>
      <c r="D47" s="113" t="s">
        <v>72</v>
      </c>
      <c r="E47" s="114" t="s">
        <v>72</v>
      </c>
      <c r="G47" s="4"/>
    </row>
    <row r="48" spans="1:7" ht="15" customHeight="1" x14ac:dyDescent="0.2">
      <c r="A48" s="5"/>
      <c r="B48" s="25" t="s">
        <v>132</v>
      </c>
      <c r="C48" s="76" t="s">
        <v>303</v>
      </c>
      <c r="D48" s="113" t="s">
        <v>72</v>
      </c>
      <c r="E48" s="114" t="s">
        <v>72</v>
      </c>
      <c r="G48" s="4"/>
    </row>
    <row r="49" spans="1:7" ht="15" customHeight="1" x14ac:dyDescent="0.2">
      <c r="A49" s="5"/>
      <c r="B49" s="25" t="s">
        <v>144</v>
      </c>
      <c r="C49" s="76" t="s">
        <v>325</v>
      </c>
      <c r="D49" s="113" t="s">
        <v>72</v>
      </c>
      <c r="E49" s="114" t="s">
        <v>72</v>
      </c>
      <c r="G49" s="4"/>
    </row>
    <row r="50" spans="1:7" ht="15" customHeight="1" x14ac:dyDescent="0.2">
      <c r="A50" s="5"/>
      <c r="B50" s="25" t="s">
        <v>96</v>
      </c>
      <c r="C50" s="76" t="s">
        <v>326</v>
      </c>
      <c r="D50" s="113" t="s">
        <v>72</v>
      </c>
      <c r="E50" s="114" t="s">
        <v>72</v>
      </c>
      <c r="G50" s="4"/>
    </row>
    <row r="51" spans="1:7" ht="15" customHeight="1" x14ac:dyDescent="0.2">
      <c r="A51" s="5"/>
      <c r="B51" s="25" t="s">
        <v>134</v>
      </c>
      <c r="C51" s="76" t="s">
        <v>305</v>
      </c>
      <c r="D51" s="113" t="s">
        <v>72</v>
      </c>
      <c r="E51" s="114" t="s">
        <v>72</v>
      </c>
      <c r="G51" s="4"/>
    </row>
    <row r="52" spans="1:7" ht="15" customHeight="1" x14ac:dyDescent="0.2">
      <c r="A52" s="5"/>
      <c r="B52" s="25" t="s">
        <v>145</v>
      </c>
      <c r="C52" s="76" t="s">
        <v>327</v>
      </c>
      <c r="D52" s="113" t="s">
        <v>72</v>
      </c>
      <c r="E52" s="114" t="s">
        <v>72</v>
      </c>
      <c r="G52" s="4"/>
    </row>
    <row r="53" spans="1:7" ht="15" customHeight="1" x14ac:dyDescent="0.2">
      <c r="A53" s="5"/>
      <c r="B53" s="25" t="s">
        <v>98</v>
      </c>
      <c r="C53" s="76" t="s">
        <v>266</v>
      </c>
      <c r="D53" s="113" t="s">
        <v>72</v>
      </c>
      <c r="E53" s="114" t="s">
        <v>72</v>
      </c>
      <c r="G53" s="4"/>
    </row>
    <row r="54" spans="1:7" ht="15" customHeight="1" x14ac:dyDescent="0.2">
      <c r="A54" s="5"/>
      <c r="B54" s="25" t="s">
        <v>99</v>
      </c>
      <c r="C54" s="76" t="s">
        <v>267</v>
      </c>
      <c r="D54" s="113" t="s">
        <v>72</v>
      </c>
      <c r="E54" s="114" t="s">
        <v>72</v>
      </c>
      <c r="G54" s="4"/>
    </row>
    <row r="55" spans="1:7" ht="15" customHeight="1" x14ac:dyDescent="0.2">
      <c r="A55" s="5"/>
      <c r="B55" s="25" t="s">
        <v>100</v>
      </c>
      <c r="C55" s="76" t="s">
        <v>268</v>
      </c>
      <c r="D55" s="113" t="s">
        <v>72</v>
      </c>
      <c r="E55" s="114" t="s">
        <v>72</v>
      </c>
      <c r="G55" s="4"/>
    </row>
    <row r="56" spans="1:7" ht="15" customHeight="1" x14ac:dyDescent="0.2">
      <c r="A56" s="5"/>
      <c r="B56" s="25" t="s">
        <v>101</v>
      </c>
      <c r="C56" s="76" t="s">
        <v>269</v>
      </c>
      <c r="D56" s="113" t="s">
        <v>72</v>
      </c>
      <c r="E56" s="114" t="s">
        <v>72</v>
      </c>
      <c r="G56" s="4"/>
    </row>
    <row r="57" spans="1:7" ht="15" customHeight="1" x14ac:dyDescent="0.2">
      <c r="A57" s="5"/>
      <c r="B57" s="25" t="s">
        <v>102</v>
      </c>
      <c r="C57" s="76" t="s">
        <v>270</v>
      </c>
      <c r="D57" s="113" t="s">
        <v>72</v>
      </c>
      <c r="E57" s="114" t="s">
        <v>72</v>
      </c>
      <c r="G57" s="4"/>
    </row>
    <row r="58" spans="1:7" ht="15" customHeight="1" x14ac:dyDescent="0.2">
      <c r="A58" s="5"/>
      <c r="B58" s="25" t="s">
        <v>87</v>
      </c>
      <c r="C58" s="76" t="s">
        <v>317</v>
      </c>
      <c r="D58" s="113" t="s">
        <v>72</v>
      </c>
      <c r="E58" s="114">
        <v>4000</v>
      </c>
      <c r="G58" s="4"/>
    </row>
    <row r="59" spans="1:7" ht="15" customHeight="1" x14ac:dyDescent="0.2">
      <c r="A59" s="5"/>
      <c r="B59" s="25" t="s">
        <v>88</v>
      </c>
      <c r="C59" s="76" t="s">
        <v>318</v>
      </c>
      <c r="D59" s="113" t="s">
        <v>72</v>
      </c>
      <c r="E59" s="114">
        <v>8000</v>
      </c>
      <c r="G59" s="4"/>
    </row>
    <row r="60" spans="1:7" ht="15" customHeight="1" x14ac:dyDescent="0.2">
      <c r="A60" s="5"/>
      <c r="B60" s="25" t="s">
        <v>89</v>
      </c>
      <c r="C60" s="76" t="s">
        <v>319</v>
      </c>
      <c r="D60" s="113" t="s">
        <v>72</v>
      </c>
      <c r="E60" s="114">
        <v>16000</v>
      </c>
      <c r="G60" s="4"/>
    </row>
    <row r="61" spans="1:7" ht="15" customHeight="1" x14ac:dyDescent="0.2">
      <c r="A61" s="5"/>
      <c r="B61" s="25" t="s">
        <v>87</v>
      </c>
      <c r="C61" s="76" t="s">
        <v>255</v>
      </c>
      <c r="D61" s="113" t="s">
        <v>72</v>
      </c>
      <c r="E61" s="114">
        <v>4000</v>
      </c>
      <c r="G61" s="4"/>
    </row>
    <row r="62" spans="1:7" ht="15" customHeight="1" x14ac:dyDescent="0.2">
      <c r="A62" s="5"/>
      <c r="B62" s="25" t="s">
        <v>146</v>
      </c>
      <c r="C62" s="76" t="s">
        <v>328</v>
      </c>
      <c r="D62" s="113" t="s">
        <v>72</v>
      </c>
      <c r="E62" s="114">
        <v>8000</v>
      </c>
      <c r="G62" s="4"/>
    </row>
    <row r="63" spans="1:7" ht="15" customHeight="1" x14ac:dyDescent="0.2">
      <c r="A63" s="5"/>
      <c r="B63" s="25" t="s">
        <v>147</v>
      </c>
      <c r="C63" s="76" t="s">
        <v>329</v>
      </c>
      <c r="D63" s="113" t="s">
        <v>72</v>
      </c>
      <c r="E63" s="114">
        <v>16000</v>
      </c>
      <c r="G63" s="4"/>
    </row>
    <row r="64" spans="1:7" ht="15" customHeight="1" x14ac:dyDescent="0.2">
      <c r="A64" s="5"/>
      <c r="B64" s="25" t="s">
        <v>105</v>
      </c>
      <c r="C64" s="76" t="s">
        <v>330</v>
      </c>
      <c r="D64" s="113" t="s">
        <v>72</v>
      </c>
      <c r="E64" s="114" t="s">
        <v>72</v>
      </c>
      <c r="G64" s="4"/>
    </row>
    <row r="65" spans="1:7" ht="15" customHeight="1" x14ac:dyDescent="0.2">
      <c r="A65" s="5"/>
      <c r="B65" s="25" t="s">
        <v>92</v>
      </c>
      <c r="C65" s="76" t="s">
        <v>300</v>
      </c>
      <c r="D65" s="113" t="s">
        <v>72</v>
      </c>
      <c r="E65" s="114" t="s">
        <v>72</v>
      </c>
      <c r="G65" s="4"/>
    </row>
    <row r="66" spans="1:7" ht="15" customHeight="1" x14ac:dyDescent="0.2">
      <c r="A66" s="5"/>
      <c r="B66" s="25" t="s">
        <v>107</v>
      </c>
      <c r="C66" s="76" t="s">
        <v>275</v>
      </c>
      <c r="D66" s="113" t="s">
        <v>72</v>
      </c>
      <c r="E66" s="114" t="s">
        <v>72</v>
      </c>
      <c r="G66" s="4"/>
    </row>
    <row r="67" spans="1:7" ht="15" customHeight="1" x14ac:dyDescent="0.2">
      <c r="A67" s="5"/>
      <c r="B67" s="25" t="s">
        <v>108</v>
      </c>
      <c r="C67" s="76" t="s">
        <v>276</v>
      </c>
      <c r="D67" s="113" t="s">
        <v>72</v>
      </c>
      <c r="E67" s="114" t="s">
        <v>72</v>
      </c>
      <c r="G67" s="4"/>
    </row>
    <row r="68" spans="1:7" ht="15" customHeight="1" x14ac:dyDescent="0.2">
      <c r="A68" s="5"/>
      <c r="B68" s="25" t="s">
        <v>109</v>
      </c>
      <c r="C68" s="76" t="s">
        <v>277</v>
      </c>
      <c r="D68" s="113" t="s">
        <v>72</v>
      </c>
      <c r="E68" s="114" t="s">
        <v>72</v>
      </c>
      <c r="F68" s="2"/>
      <c r="G68" s="4"/>
    </row>
    <row r="69" spans="1:7" ht="15" customHeight="1" x14ac:dyDescent="0.2">
      <c r="A69" s="5"/>
      <c r="B69" s="25" t="s">
        <v>148</v>
      </c>
      <c r="C69" s="76" t="s">
        <v>331</v>
      </c>
      <c r="D69" s="113" t="s">
        <v>72</v>
      </c>
      <c r="E69" s="114" t="s">
        <v>72</v>
      </c>
      <c r="F69" s="2"/>
      <c r="G69" s="4"/>
    </row>
    <row r="70" spans="1:7" ht="15" customHeight="1" x14ac:dyDescent="0.2">
      <c r="A70" s="5"/>
      <c r="B70" s="25" t="s">
        <v>149</v>
      </c>
      <c r="C70" s="76" t="s">
        <v>332</v>
      </c>
      <c r="D70" s="113" t="s">
        <v>72</v>
      </c>
      <c r="E70" s="114" t="s">
        <v>72</v>
      </c>
      <c r="F70" s="2"/>
      <c r="G70" s="4"/>
    </row>
    <row r="71" spans="1:7" ht="15" customHeight="1" thickBot="1" x14ac:dyDescent="0.25">
      <c r="A71" s="5"/>
      <c r="B71" s="29" t="s">
        <v>150</v>
      </c>
      <c r="C71" s="78" t="s">
        <v>333</v>
      </c>
      <c r="D71" s="111" t="s">
        <v>72</v>
      </c>
      <c r="E71" s="116" t="s">
        <v>72</v>
      </c>
      <c r="G71" s="4"/>
    </row>
    <row r="72" spans="1:7" ht="15" customHeight="1" x14ac:dyDescent="0.2">
      <c r="A72" s="5"/>
      <c r="B72" s="12"/>
      <c r="C72" s="12"/>
      <c r="D72" s="3"/>
      <c r="E72" s="3"/>
      <c r="G72" s="4"/>
    </row>
    <row r="73" spans="1:7" ht="16.5" thickBot="1" x14ac:dyDescent="0.25">
      <c r="A73" s="5"/>
      <c r="B73" s="149" t="s">
        <v>9</v>
      </c>
      <c r="C73" s="150"/>
      <c r="D73" s="150"/>
      <c r="E73" s="150"/>
      <c r="G73" s="4"/>
    </row>
    <row r="74" spans="1:7" ht="28.5" customHeight="1" thickBot="1" x14ac:dyDescent="0.25">
      <c r="A74" s="5"/>
      <c r="B74" s="8" t="s">
        <v>1</v>
      </c>
      <c r="C74" s="9" t="s">
        <v>14</v>
      </c>
      <c r="D74" s="9" t="s">
        <v>2</v>
      </c>
      <c r="E74" s="10" t="s">
        <v>3</v>
      </c>
      <c r="G74" s="4"/>
    </row>
    <row r="75" spans="1:7" ht="15" customHeight="1" x14ac:dyDescent="0.2">
      <c r="A75" s="5"/>
      <c r="B75" s="39" t="s">
        <v>110</v>
      </c>
      <c r="C75" s="76" t="s">
        <v>278</v>
      </c>
      <c r="D75" s="110" t="s">
        <v>505</v>
      </c>
      <c r="E75" s="115" t="s">
        <v>72</v>
      </c>
      <c r="G75" s="4"/>
    </row>
    <row r="76" spans="1:7" ht="15" customHeight="1" x14ac:dyDescent="0.2">
      <c r="A76" s="5"/>
      <c r="B76" s="25" t="s">
        <v>54</v>
      </c>
      <c r="C76" s="76" t="s">
        <v>279</v>
      </c>
      <c r="D76" s="113" t="s">
        <v>72</v>
      </c>
      <c r="E76" s="114" t="s">
        <v>72</v>
      </c>
      <c r="G76" s="4"/>
    </row>
    <row r="77" spans="1:7" ht="15" customHeight="1" x14ac:dyDescent="0.2">
      <c r="A77" s="5"/>
      <c r="B77" s="25" t="s">
        <v>111</v>
      </c>
      <c r="C77" s="76" t="s">
        <v>334</v>
      </c>
      <c r="D77" s="113" t="s">
        <v>72</v>
      </c>
      <c r="E77" s="114" t="s">
        <v>72</v>
      </c>
      <c r="G77" s="4"/>
    </row>
    <row r="78" spans="1:7" ht="15" customHeight="1" x14ac:dyDescent="0.2">
      <c r="A78" s="5"/>
      <c r="B78" s="25" t="s">
        <v>112</v>
      </c>
      <c r="C78" s="76" t="s">
        <v>281</v>
      </c>
      <c r="D78" s="113" t="s">
        <v>72</v>
      </c>
      <c r="E78" s="114" t="s">
        <v>72</v>
      </c>
      <c r="G78" s="4"/>
    </row>
    <row r="79" spans="1:7" ht="15" customHeight="1" x14ac:dyDescent="0.2">
      <c r="A79" s="5"/>
      <c r="B79" s="25" t="s">
        <v>113</v>
      </c>
      <c r="C79" s="76" t="s">
        <v>282</v>
      </c>
      <c r="D79" s="113" t="s">
        <v>72</v>
      </c>
      <c r="E79" s="114" t="s">
        <v>72</v>
      </c>
      <c r="G79" s="4"/>
    </row>
    <row r="80" spans="1:7" ht="15" customHeight="1" x14ac:dyDescent="0.2">
      <c r="A80" s="5"/>
      <c r="B80" s="25" t="s">
        <v>111</v>
      </c>
      <c r="C80" s="76" t="s">
        <v>280</v>
      </c>
      <c r="D80" s="113" t="s">
        <v>72</v>
      </c>
      <c r="E80" s="114" t="s">
        <v>72</v>
      </c>
      <c r="G80" s="4"/>
    </row>
    <row r="81" spans="1:7" ht="15" customHeight="1" x14ac:dyDescent="0.2">
      <c r="A81" s="5"/>
      <c r="B81" s="25" t="s">
        <v>114</v>
      </c>
      <c r="C81" s="76" t="s">
        <v>335</v>
      </c>
      <c r="D81" s="113" t="s">
        <v>72</v>
      </c>
      <c r="E81" s="114" t="s">
        <v>72</v>
      </c>
      <c r="G81" s="4"/>
    </row>
    <row r="82" spans="1:7" ht="15" customHeight="1" x14ac:dyDescent="0.2">
      <c r="A82" s="5"/>
      <c r="B82" s="25" t="s">
        <v>115</v>
      </c>
      <c r="C82" s="76" t="s">
        <v>284</v>
      </c>
      <c r="D82" s="113" t="s">
        <v>72</v>
      </c>
      <c r="E82" s="114" t="s">
        <v>72</v>
      </c>
      <c r="G82" s="4"/>
    </row>
    <row r="83" spans="1:7" ht="15" customHeight="1" x14ac:dyDescent="0.2">
      <c r="A83" s="5"/>
      <c r="B83" s="25" t="s">
        <v>116</v>
      </c>
      <c r="C83" s="76" t="s">
        <v>336</v>
      </c>
      <c r="D83" s="113" t="s">
        <v>72</v>
      </c>
      <c r="E83" s="114" t="s">
        <v>72</v>
      </c>
      <c r="G83" s="4"/>
    </row>
    <row r="84" spans="1:7" ht="15" customHeight="1" x14ac:dyDescent="0.2">
      <c r="A84" s="5"/>
      <c r="B84" s="25" t="s">
        <v>117</v>
      </c>
      <c r="C84" s="76" t="s">
        <v>183</v>
      </c>
      <c r="D84" s="113" t="s">
        <v>72</v>
      </c>
      <c r="E84" s="114" t="s">
        <v>72</v>
      </c>
      <c r="G84" s="4"/>
    </row>
    <row r="85" spans="1:7" ht="15" customHeight="1" x14ac:dyDescent="0.2">
      <c r="A85" s="5"/>
      <c r="B85" s="25" t="s">
        <v>118</v>
      </c>
      <c r="C85" s="76" t="s">
        <v>15</v>
      </c>
      <c r="D85" s="113" t="s">
        <v>72</v>
      </c>
      <c r="E85" s="114" t="s">
        <v>72</v>
      </c>
      <c r="G85" s="4"/>
    </row>
    <row r="86" spans="1:7" ht="15" customHeight="1" x14ac:dyDescent="0.2">
      <c r="A86" s="5"/>
      <c r="B86" s="25" t="s">
        <v>119</v>
      </c>
      <c r="C86" s="76" t="s">
        <v>337</v>
      </c>
      <c r="D86" s="113" t="s">
        <v>72</v>
      </c>
      <c r="E86" s="114" t="s">
        <v>72</v>
      </c>
      <c r="G86" s="4"/>
    </row>
    <row r="87" spans="1:7" ht="15" customHeight="1" thickBot="1" x14ac:dyDescent="0.25">
      <c r="A87" s="5"/>
      <c r="B87" s="29" t="s">
        <v>72</v>
      </c>
      <c r="C87" s="112"/>
      <c r="D87" s="111" t="s">
        <v>72</v>
      </c>
      <c r="E87" s="116" t="s">
        <v>72</v>
      </c>
      <c r="G87" s="4"/>
    </row>
    <row r="88" spans="1:7" x14ac:dyDescent="0.2">
      <c r="A88" s="2"/>
      <c r="C88" s="4"/>
      <c r="G88" s="4"/>
    </row>
    <row r="89" spans="1:7" x14ac:dyDescent="0.2">
      <c r="A89" s="2"/>
      <c r="C89" s="4"/>
      <c r="G89" s="4"/>
    </row>
  </sheetData>
  <sheetProtection algorithmName="SHA-512" hashValue="Oy2vnFSR7Vs10sumi917Kdh+wo0/q0vy02O3IlAdLKhCzn2Ks4vYoHR4P5cDWUWo3a8TNuDkl2dt9G0VCytbDw==" saltValue="+jKzkDhCfhQvVkUwhvEV+A==" spinCount="100000" sheet="1" objects="1" scenarios="1"/>
  <mergeCells count="4">
    <mergeCell ref="E3:E5"/>
    <mergeCell ref="B15:E15"/>
    <mergeCell ref="B30:E30"/>
    <mergeCell ref="B73:E73"/>
  </mergeCells>
  <printOptions horizontalCentered="1"/>
  <pageMargins left="0" right="0" top="0.39370078740157483" bottom="0" header="0.31496062992125984" footer="0.31496062992125984"/>
  <pageSetup paperSize="9" scale="75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11"/>
  <dimension ref="A1:F87"/>
  <sheetViews>
    <sheetView showGridLines="0" showRowColHeaders="0" zoomScaleNormal="100" workbookViewId="0">
      <selection activeCell="I26" sqref="I26"/>
    </sheetView>
  </sheetViews>
  <sheetFormatPr defaultRowHeight="12.75" x14ac:dyDescent="0.2"/>
  <cols>
    <col min="1" max="1" width="3.28515625" style="2" customWidth="1"/>
    <col min="2" max="2" width="38.140625" style="1" customWidth="1"/>
    <col min="3" max="3" width="21" style="4" customWidth="1"/>
    <col min="4" max="4" width="28.7109375" style="3" customWidth="1"/>
    <col min="5" max="5" width="12.7109375" style="3" customWidth="1"/>
    <col min="6" max="11" width="4.5703125" style="4" customWidth="1"/>
    <col min="12" max="16384" width="9.140625" style="4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151" t="s">
        <v>20</v>
      </c>
    </row>
    <row r="4" spans="1:6" ht="15" customHeight="1" x14ac:dyDescent="0.2">
      <c r="E4" s="154"/>
    </row>
    <row r="5" spans="1:6" ht="15" customHeight="1" thickBot="1" x14ac:dyDescent="0.25">
      <c r="E5" s="155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6" t="s">
        <v>537</v>
      </c>
    </row>
    <row r="10" spans="1:6" s="18" customFormat="1" ht="18" customHeight="1" x14ac:dyDescent="0.25">
      <c r="A10" s="15"/>
      <c r="B10" s="48"/>
      <c r="D10" s="16"/>
      <c r="E10" s="16"/>
    </row>
    <row r="11" spans="1:6" s="18" customFormat="1" ht="18" customHeight="1" x14ac:dyDescent="0.25">
      <c r="A11" s="15"/>
      <c r="B11" s="48"/>
      <c r="D11" s="16"/>
      <c r="E11" s="16"/>
    </row>
    <row r="12" spans="1:6" x14ac:dyDescent="0.2">
      <c r="A12" s="2" t="s">
        <v>4</v>
      </c>
      <c r="B12" s="46" t="s">
        <v>531</v>
      </c>
    </row>
    <row r="13" spans="1:6" ht="27" customHeight="1" thickBot="1" x14ac:dyDescent="0.25">
      <c r="B13" s="149" t="s">
        <v>0</v>
      </c>
      <c r="C13" s="150"/>
      <c r="D13" s="150"/>
      <c r="E13" s="150"/>
    </row>
    <row r="14" spans="1:6" ht="15" customHeight="1" thickBot="1" x14ac:dyDescent="0.25">
      <c r="A14" s="5"/>
      <c r="B14" s="8" t="s">
        <v>1</v>
      </c>
      <c r="C14" s="9" t="s">
        <v>14</v>
      </c>
      <c r="D14" s="9" t="s">
        <v>2</v>
      </c>
      <c r="E14" s="10" t="s">
        <v>3</v>
      </c>
      <c r="F14" s="2" t="s">
        <v>4</v>
      </c>
    </row>
    <row r="15" spans="1:6" ht="15" customHeight="1" x14ac:dyDescent="0.2">
      <c r="A15" s="5"/>
      <c r="B15" s="39" t="s">
        <v>77</v>
      </c>
      <c r="C15" s="75" t="s">
        <v>291</v>
      </c>
      <c r="D15" s="110" t="s">
        <v>72</v>
      </c>
      <c r="E15" s="115" t="s">
        <v>72</v>
      </c>
      <c r="F15" s="2"/>
    </row>
    <row r="16" spans="1:6" ht="15" customHeight="1" x14ac:dyDescent="0.2">
      <c r="A16" s="5"/>
      <c r="B16" s="25" t="s">
        <v>34</v>
      </c>
      <c r="C16" s="76" t="s">
        <v>216</v>
      </c>
      <c r="D16" s="113" t="s">
        <v>72</v>
      </c>
      <c r="E16" s="114" t="s">
        <v>72</v>
      </c>
      <c r="F16" s="2"/>
    </row>
    <row r="17" spans="1:6" ht="15" customHeight="1" x14ac:dyDescent="0.2">
      <c r="A17" s="5"/>
      <c r="B17" s="25" t="s">
        <v>79</v>
      </c>
      <c r="C17" s="76" t="s">
        <v>245</v>
      </c>
      <c r="D17" s="113" t="s">
        <v>518</v>
      </c>
      <c r="E17" s="114" t="s">
        <v>72</v>
      </c>
    </row>
    <row r="18" spans="1:6" ht="15" customHeight="1" x14ac:dyDescent="0.2">
      <c r="A18" s="5"/>
      <c r="B18" s="25" t="s">
        <v>80</v>
      </c>
      <c r="C18" s="76" t="s">
        <v>311</v>
      </c>
      <c r="D18" s="113" t="s">
        <v>72</v>
      </c>
      <c r="E18" s="114" t="s">
        <v>72</v>
      </c>
    </row>
    <row r="19" spans="1:6" ht="15" customHeight="1" x14ac:dyDescent="0.2">
      <c r="A19" s="5"/>
      <c r="B19" s="25" t="s">
        <v>81</v>
      </c>
      <c r="C19" s="76" t="s">
        <v>312</v>
      </c>
      <c r="D19" s="113" t="s">
        <v>72</v>
      </c>
      <c r="E19" s="114" t="s">
        <v>72</v>
      </c>
      <c r="F19" s="2"/>
    </row>
    <row r="20" spans="1:6" ht="15" customHeight="1" x14ac:dyDescent="0.2">
      <c r="A20" s="5"/>
      <c r="B20" s="25" t="s">
        <v>37</v>
      </c>
      <c r="C20" s="76" t="s">
        <v>313</v>
      </c>
      <c r="D20" s="113" t="s">
        <v>72</v>
      </c>
      <c r="E20" s="114" t="s">
        <v>72</v>
      </c>
    </row>
    <row r="21" spans="1:6" ht="15" customHeight="1" x14ac:dyDescent="0.2">
      <c r="A21" s="5"/>
      <c r="B21" s="25" t="s">
        <v>82</v>
      </c>
      <c r="C21" s="76" t="s">
        <v>314</v>
      </c>
      <c r="D21" s="113" t="s">
        <v>72</v>
      </c>
      <c r="E21" s="114" t="s">
        <v>72</v>
      </c>
    </row>
    <row r="22" spans="1:6" ht="15" customHeight="1" x14ac:dyDescent="0.2">
      <c r="A22" s="5"/>
      <c r="B22" s="25" t="s">
        <v>61</v>
      </c>
      <c r="C22" s="76" t="s">
        <v>315</v>
      </c>
      <c r="D22" s="113" t="s">
        <v>72</v>
      </c>
      <c r="E22" s="114" t="s">
        <v>72</v>
      </c>
      <c r="F22" s="2"/>
    </row>
    <row r="23" spans="1:6" ht="15" customHeight="1" x14ac:dyDescent="0.2">
      <c r="A23" s="5"/>
      <c r="B23" s="25" t="s">
        <v>83</v>
      </c>
      <c r="C23" s="76" t="s">
        <v>316</v>
      </c>
      <c r="D23" s="113" t="s">
        <v>72</v>
      </c>
      <c r="E23" s="114" t="s">
        <v>72</v>
      </c>
    </row>
    <row r="24" spans="1:6" ht="15" customHeight="1" x14ac:dyDescent="0.2">
      <c r="A24" s="5"/>
      <c r="B24" s="25" t="s">
        <v>125</v>
      </c>
      <c r="C24" s="76" t="s">
        <v>295</v>
      </c>
      <c r="D24" s="113" t="s">
        <v>72</v>
      </c>
      <c r="E24" s="114" t="s">
        <v>72</v>
      </c>
    </row>
    <row r="25" spans="1:6" ht="15" customHeight="1" x14ac:dyDescent="0.2">
      <c r="A25" s="5"/>
      <c r="B25" s="25" t="s">
        <v>86</v>
      </c>
      <c r="C25" s="76" t="s">
        <v>254</v>
      </c>
      <c r="D25" s="113" t="s">
        <v>511</v>
      </c>
      <c r="E25" s="114" t="s">
        <v>72</v>
      </c>
      <c r="F25" s="2"/>
    </row>
    <row r="26" spans="1:6" ht="15" customHeight="1" thickBot="1" x14ac:dyDescent="0.25">
      <c r="A26" s="5"/>
      <c r="B26" s="29" t="s">
        <v>72</v>
      </c>
      <c r="C26" s="78"/>
      <c r="D26" s="111" t="s">
        <v>72</v>
      </c>
      <c r="E26" s="116" t="s">
        <v>72</v>
      </c>
    </row>
    <row r="27" spans="1:6" ht="15" customHeight="1" x14ac:dyDescent="0.2">
      <c r="A27" s="5"/>
      <c r="B27" s="11"/>
      <c r="C27" s="47"/>
    </row>
    <row r="28" spans="1:6" ht="15" customHeight="1" thickBot="1" x14ac:dyDescent="0.25">
      <c r="A28" s="5"/>
      <c r="B28" s="149" t="s">
        <v>7</v>
      </c>
      <c r="C28" s="150"/>
      <c r="D28" s="150"/>
      <c r="E28" s="150"/>
    </row>
    <row r="29" spans="1:6" ht="15" customHeight="1" thickBot="1" x14ac:dyDescent="0.25">
      <c r="A29" s="5"/>
      <c r="B29" s="8" t="s">
        <v>1</v>
      </c>
      <c r="C29" s="9" t="s">
        <v>14</v>
      </c>
      <c r="D29" s="9" t="s">
        <v>2</v>
      </c>
      <c r="E29" s="10" t="s">
        <v>3</v>
      </c>
    </row>
    <row r="30" spans="1:6" ht="15" customHeight="1" x14ac:dyDescent="0.2">
      <c r="A30" s="5"/>
      <c r="B30" s="39" t="s">
        <v>140</v>
      </c>
      <c r="C30" s="75" t="s">
        <v>310</v>
      </c>
      <c r="D30" s="110" t="s">
        <v>72</v>
      </c>
      <c r="E30" s="115">
        <v>8000</v>
      </c>
    </row>
    <row r="31" spans="1:6" ht="15" customHeight="1" x14ac:dyDescent="0.2">
      <c r="A31" s="5"/>
      <c r="B31" s="25" t="s">
        <v>28</v>
      </c>
      <c r="C31" s="76" t="s">
        <v>289</v>
      </c>
      <c r="D31" s="113" t="s">
        <v>512</v>
      </c>
      <c r="E31" s="114">
        <v>8000</v>
      </c>
    </row>
    <row r="32" spans="1:6" ht="15" customHeight="1" x14ac:dyDescent="0.2">
      <c r="A32" s="5"/>
      <c r="B32" s="25" t="s">
        <v>76</v>
      </c>
      <c r="C32" s="76" t="s">
        <v>243</v>
      </c>
      <c r="D32" s="113" t="s">
        <v>72</v>
      </c>
      <c r="E32" s="114">
        <v>2000</v>
      </c>
    </row>
    <row r="33" spans="1:5" ht="15" customHeight="1" x14ac:dyDescent="0.2">
      <c r="A33" s="5"/>
      <c r="B33" s="25" t="s">
        <v>31</v>
      </c>
      <c r="C33" s="76" t="s">
        <v>185</v>
      </c>
      <c r="D33" s="113" t="s">
        <v>72</v>
      </c>
      <c r="E33" s="114">
        <v>2000</v>
      </c>
    </row>
    <row r="34" spans="1:5" ht="15" customHeight="1" x14ac:dyDescent="0.2">
      <c r="A34" s="5"/>
      <c r="B34" s="25" t="s">
        <v>87</v>
      </c>
      <c r="C34" s="76" t="s">
        <v>317</v>
      </c>
      <c r="D34" s="113" t="s">
        <v>72</v>
      </c>
      <c r="E34" s="114">
        <v>4000</v>
      </c>
    </row>
    <row r="35" spans="1:5" ht="15" customHeight="1" x14ac:dyDescent="0.2">
      <c r="A35" s="5"/>
      <c r="B35" s="25" t="s">
        <v>88</v>
      </c>
      <c r="C35" s="76" t="s">
        <v>318</v>
      </c>
      <c r="D35" s="113" t="s">
        <v>72</v>
      </c>
      <c r="E35" s="114">
        <v>8000</v>
      </c>
    </row>
    <row r="36" spans="1:5" ht="15" customHeight="1" x14ac:dyDescent="0.2">
      <c r="A36" s="5"/>
      <c r="B36" s="25" t="s">
        <v>89</v>
      </c>
      <c r="C36" s="76" t="s">
        <v>319</v>
      </c>
      <c r="D36" s="113" t="s">
        <v>72</v>
      </c>
      <c r="E36" s="114">
        <v>16000</v>
      </c>
    </row>
    <row r="37" spans="1:5" ht="15" customHeight="1" x14ac:dyDescent="0.2">
      <c r="A37" s="5"/>
      <c r="B37" s="25" t="s">
        <v>87</v>
      </c>
      <c r="C37" s="76" t="s">
        <v>317</v>
      </c>
      <c r="D37" s="113" t="s">
        <v>72</v>
      </c>
      <c r="E37" s="114">
        <v>4000</v>
      </c>
    </row>
    <row r="38" spans="1:5" ht="15" customHeight="1" x14ac:dyDescent="0.2">
      <c r="A38" s="5"/>
      <c r="B38" s="25" t="s">
        <v>141</v>
      </c>
      <c r="C38" s="76" t="s">
        <v>320</v>
      </c>
      <c r="D38" s="113" t="s">
        <v>72</v>
      </c>
      <c r="E38" s="114">
        <v>8000</v>
      </c>
    </row>
    <row r="39" spans="1:5" ht="15" customHeight="1" x14ac:dyDescent="0.2">
      <c r="A39" s="5"/>
      <c r="B39" s="25" t="s">
        <v>142</v>
      </c>
      <c r="C39" s="76" t="s">
        <v>321</v>
      </c>
      <c r="D39" s="113" t="s">
        <v>72</v>
      </c>
      <c r="E39" s="114">
        <v>16000</v>
      </c>
    </row>
    <row r="40" spans="1:5" ht="15" customHeight="1" x14ac:dyDescent="0.2">
      <c r="A40" s="5"/>
      <c r="B40" s="25" t="s">
        <v>90</v>
      </c>
      <c r="C40" s="76" t="s">
        <v>258</v>
      </c>
      <c r="D40" s="113" t="s">
        <v>72</v>
      </c>
      <c r="E40" s="114">
        <v>2000</v>
      </c>
    </row>
    <row r="41" spans="1:5" ht="15" customHeight="1" x14ac:dyDescent="0.2">
      <c r="A41" s="5"/>
      <c r="B41" s="25" t="s">
        <v>91</v>
      </c>
      <c r="C41" s="76" t="s">
        <v>322</v>
      </c>
      <c r="D41" s="113" t="s">
        <v>72</v>
      </c>
      <c r="E41" s="114" t="s">
        <v>72</v>
      </c>
    </row>
    <row r="42" spans="1:5" ht="15" customHeight="1" x14ac:dyDescent="0.2">
      <c r="A42" s="5"/>
      <c r="B42" s="25" t="s">
        <v>92</v>
      </c>
      <c r="C42" s="76" t="s">
        <v>300</v>
      </c>
      <c r="D42" s="113" t="s">
        <v>72</v>
      </c>
      <c r="E42" s="114" t="s">
        <v>72</v>
      </c>
    </row>
    <row r="43" spans="1:5" ht="15" customHeight="1" x14ac:dyDescent="0.2">
      <c r="A43" s="5"/>
      <c r="B43" s="25" t="s">
        <v>143</v>
      </c>
      <c r="C43" s="76" t="s">
        <v>323</v>
      </c>
      <c r="D43" s="113" t="s">
        <v>72</v>
      </c>
      <c r="E43" s="114" t="s">
        <v>72</v>
      </c>
    </row>
    <row r="44" spans="1:5" ht="15" customHeight="1" x14ac:dyDescent="0.2">
      <c r="A44" s="5"/>
      <c r="B44" s="25" t="s">
        <v>41</v>
      </c>
      <c r="C44" s="76" t="s">
        <v>301</v>
      </c>
      <c r="D44" s="113" t="s">
        <v>72</v>
      </c>
      <c r="E44" s="114" t="s">
        <v>72</v>
      </c>
    </row>
    <row r="45" spans="1:5" ht="15" customHeight="1" x14ac:dyDescent="0.2">
      <c r="A45" s="5"/>
      <c r="B45" s="25" t="s">
        <v>94</v>
      </c>
      <c r="C45" s="76" t="s">
        <v>324</v>
      </c>
      <c r="D45" s="113" t="s">
        <v>72</v>
      </c>
      <c r="E45" s="114" t="s">
        <v>72</v>
      </c>
    </row>
    <row r="46" spans="1:5" ht="15" customHeight="1" x14ac:dyDescent="0.2">
      <c r="A46" s="5"/>
      <c r="B46" s="25" t="s">
        <v>132</v>
      </c>
      <c r="C46" s="76" t="s">
        <v>303</v>
      </c>
      <c r="D46" s="113" t="s">
        <v>72</v>
      </c>
      <c r="E46" s="114" t="s">
        <v>72</v>
      </c>
    </row>
    <row r="47" spans="1:5" ht="15" customHeight="1" x14ac:dyDescent="0.2">
      <c r="A47" s="5"/>
      <c r="B47" s="25" t="s">
        <v>144</v>
      </c>
      <c r="C47" s="76" t="s">
        <v>325</v>
      </c>
      <c r="D47" s="113" t="s">
        <v>72</v>
      </c>
      <c r="E47" s="114" t="s">
        <v>72</v>
      </c>
    </row>
    <row r="48" spans="1:5" ht="15" customHeight="1" x14ac:dyDescent="0.2">
      <c r="A48" s="5"/>
      <c r="B48" s="25" t="s">
        <v>96</v>
      </c>
      <c r="C48" s="76" t="s">
        <v>326</v>
      </c>
      <c r="D48" s="113" t="s">
        <v>72</v>
      </c>
      <c r="E48" s="114" t="s">
        <v>72</v>
      </c>
    </row>
    <row r="49" spans="1:5" ht="15" customHeight="1" x14ac:dyDescent="0.2">
      <c r="A49" s="5"/>
      <c r="B49" s="25" t="s">
        <v>134</v>
      </c>
      <c r="C49" s="76" t="s">
        <v>305</v>
      </c>
      <c r="D49" s="113" t="s">
        <v>72</v>
      </c>
      <c r="E49" s="114" t="s">
        <v>72</v>
      </c>
    </row>
    <row r="50" spans="1:5" ht="15" customHeight="1" x14ac:dyDescent="0.2">
      <c r="A50" s="5"/>
      <c r="B50" s="25" t="s">
        <v>145</v>
      </c>
      <c r="C50" s="76" t="s">
        <v>327</v>
      </c>
      <c r="D50" s="113" t="s">
        <v>72</v>
      </c>
      <c r="E50" s="114" t="s">
        <v>72</v>
      </c>
    </row>
    <row r="51" spans="1:5" ht="15" customHeight="1" x14ac:dyDescent="0.2">
      <c r="A51" s="5"/>
      <c r="B51" s="25" t="s">
        <v>98</v>
      </c>
      <c r="C51" s="76" t="s">
        <v>266</v>
      </c>
      <c r="D51" s="113" t="s">
        <v>72</v>
      </c>
      <c r="E51" s="114" t="s">
        <v>72</v>
      </c>
    </row>
    <row r="52" spans="1:5" ht="15" customHeight="1" x14ac:dyDescent="0.2">
      <c r="A52" s="5"/>
      <c r="B52" s="25" t="s">
        <v>99</v>
      </c>
      <c r="C52" s="76" t="s">
        <v>267</v>
      </c>
      <c r="D52" s="113" t="s">
        <v>72</v>
      </c>
      <c r="E52" s="114" t="s">
        <v>72</v>
      </c>
    </row>
    <row r="53" spans="1:5" ht="15" customHeight="1" x14ac:dyDescent="0.2">
      <c r="A53" s="5"/>
      <c r="B53" s="25" t="s">
        <v>100</v>
      </c>
      <c r="C53" s="76" t="s">
        <v>268</v>
      </c>
      <c r="D53" s="113" t="s">
        <v>72</v>
      </c>
      <c r="E53" s="114" t="s">
        <v>72</v>
      </c>
    </row>
    <row r="54" spans="1:5" ht="15" customHeight="1" x14ac:dyDescent="0.2">
      <c r="A54" s="5"/>
      <c r="B54" s="25" t="s">
        <v>101</v>
      </c>
      <c r="C54" s="76" t="s">
        <v>269</v>
      </c>
      <c r="D54" s="113" t="s">
        <v>72</v>
      </c>
      <c r="E54" s="114" t="s">
        <v>72</v>
      </c>
    </row>
    <row r="55" spans="1:5" ht="15" customHeight="1" x14ac:dyDescent="0.2">
      <c r="A55" s="5"/>
      <c r="B55" s="25" t="s">
        <v>102</v>
      </c>
      <c r="C55" s="76" t="s">
        <v>270</v>
      </c>
      <c r="D55" s="113" t="s">
        <v>72</v>
      </c>
      <c r="E55" s="114" t="s">
        <v>72</v>
      </c>
    </row>
    <row r="56" spans="1:5" ht="15" customHeight="1" x14ac:dyDescent="0.2">
      <c r="A56" s="5"/>
      <c r="B56" s="25" t="s">
        <v>87</v>
      </c>
      <c r="C56" s="76" t="s">
        <v>317</v>
      </c>
      <c r="D56" s="113" t="s">
        <v>72</v>
      </c>
      <c r="E56" s="114">
        <v>4000</v>
      </c>
    </row>
    <row r="57" spans="1:5" ht="15" customHeight="1" x14ac:dyDescent="0.2">
      <c r="A57" s="5"/>
      <c r="B57" s="25" t="s">
        <v>88</v>
      </c>
      <c r="C57" s="76" t="s">
        <v>318</v>
      </c>
      <c r="D57" s="113" t="s">
        <v>72</v>
      </c>
      <c r="E57" s="114">
        <v>8000</v>
      </c>
    </row>
    <row r="58" spans="1:5" ht="15" customHeight="1" x14ac:dyDescent="0.2">
      <c r="A58" s="5"/>
      <c r="B58" s="25" t="s">
        <v>89</v>
      </c>
      <c r="C58" s="76" t="s">
        <v>319</v>
      </c>
      <c r="D58" s="113" t="s">
        <v>72</v>
      </c>
      <c r="E58" s="114">
        <v>16000</v>
      </c>
    </row>
    <row r="59" spans="1:5" ht="15" customHeight="1" x14ac:dyDescent="0.2">
      <c r="A59" s="5"/>
      <c r="B59" s="25" t="s">
        <v>87</v>
      </c>
      <c r="C59" s="76" t="s">
        <v>255</v>
      </c>
      <c r="D59" s="113" t="s">
        <v>72</v>
      </c>
      <c r="E59" s="114">
        <v>4000</v>
      </c>
    </row>
    <row r="60" spans="1:5" ht="15" customHeight="1" x14ac:dyDescent="0.2">
      <c r="A60" s="5"/>
      <c r="B60" s="25" t="s">
        <v>146</v>
      </c>
      <c r="C60" s="76" t="s">
        <v>328</v>
      </c>
      <c r="D60" s="113" t="s">
        <v>72</v>
      </c>
      <c r="E60" s="114">
        <v>8000</v>
      </c>
    </row>
    <row r="61" spans="1:5" ht="15" customHeight="1" x14ac:dyDescent="0.2">
      <c r="A61" s="5"/>
      <c r="B61" s="25" t="s">
        <v>147</v>
      </c>
      <c r="C61" s="76" t="s">
        <v>329</v>
      </c>
      <c r="D61" s="113" t="s">
        <v>72</v>
      </c>
      <c r="E61" s="114">
        <v>16000</v>
      </c>
    </row>
    <row r="62" spans="1:5" ht="15" customHeight="1" x14ac:dyDescent="0.2">
      <c r="A62" s="5"/>
      <c r="B62" s="25" t="s">
        <v>105</v>
      </c>
      <c r="C62" s="76" t="s">
        <v>330</v>
      </c>
      <c r="D62" s="113" t="s">
        <v>72</v>
      </c>
      <c r="E62" s="114" t="s">
        <v>72</v>
      </c>
    </row>
    <row r="63" spans="1:5" ht="15" customHeight="1" x14ac:dyDescent="0.2">
      <c r="A63" s="5"/>
      <c r="B63" s="25" t="s">
        <v>92</v>
      </c>
      <c r="C63" s="76" t="s">
        <v>300</v>
      </c>
      <c r="D63" s="113" t="s">
        <v>72</v>
      </c>
      <c r="E63" s="114" t="s">
        <v>72</v>
      </c>
    </row>
    <row r="64" spans="1:5" ht="15" customHeight="1" x14ac:dyDescent="0.2">
      <c r="A64" s="5"/>
      <c r="B64" s="25" t="s">
        <v>107</v>
      </c>
      <c r="C64" s="76" t="s">
        <v>275</v>
      </c>
      <c r="D64" s="113" t="s">
        <v>72</v>
      </c>
      <c r="E64" s="114" t="s">
        <v>72</v>
      </c>
    </row>
    <row r="65" spans="1:6" ht="15" customHeight="1" x14ac:dyDescent="0.2">
      <c r="A65" s="5"/>
      <c r="B65" s="25" t="s">
        <v>108</v>
      </c>
      <c r="C65" s="76" t="s">
        <v>276</v>
      </c>
      <c r="D65" s="113" t="s">
        <v>72</v>
      </c>
      <c r="E65" s="114" t="s">
        <v>72</v>
      </c>
    </row>
    <row r="66" spans="1:6" ht="15" customHeight="1" x14ac:dyDescent="0.2">
      <c r="A66" s="5"/>
      <c r="B66" s="25" t="s">
        <v>109</v>
      </c>
      <c r="C66" s="76" t="s">
        <v>277</v>
      </c>
      <c r="D66" s="113" t="s">
        <v>72</v>
      </c>
      <c r="E66" s="114" t="s">
        <v>72</v>
      </c>
      <c r="F66" s="2"/>
    </row>
    <row r="67" spans="1:6" ht="15" customHeight="1" x14ac:dyDescent="0.2">
      <c r="A67" s="5"/>
      <c r="B67" s="25" t="s">
        <v>148</v>
      </c>
      <c r="C67" s="76" t="s">
        <v>331</v>
      </c>
      <c r="D67" s="113" t="s">
        <v>72</v>
      </c>
      <c r="E67" s="114" t="s">
        <v>72</v>
      </c>
      <c r="F67" s="2"/>
    </row>
    <row r="68" spans="1:6" ht="15" customHeight="1" x14ac:dyDescent="0.2">
      <c r="A68" s="5"/>
      <c r="B68" s="25" t="s">
        <v>149</v>
      </c>
      <c r="C68" s="76" t="s">
        <v>332</v>
      </c>
      <c r="D68" s="113" t="s">
        <v>72</v>
      </c>
      <c r="E68" s="114" t="s">
        <v>72</v>
      </c>
      <c r="F68" s="2"/>
    </row>
    <row r="69" spans="1:6" ht="15" customHeight="1" thickBot="1" x14ac:dyDescent="0.25">
      <c r="A69" s="5"/>
      <c r="B69" s="29" t="s">
        <v>150</v>
      </c>
      <c r="C69" s="78" t="s">
        <v>333</v>
      </c>
      <c r="D69" s="111" t="s">
        <v>72</v>
      </c>
      <c r="E69" s="116" t="s">
        <v>72</v>
      </c>
    </row>
    <row r="70" spans="1:6" ht="15" customHeight="1" x14ac:dyDescent="0.2">
      <c r="A70" s="5"/>
      <c r="B70" s="12"/>
      <c r="C70" s="12"/>
    </row>
    <row r="71" spans="1:6" ht="16.5" thickBot="1" x14ac:dyDescent="0.25">
      <c r="A71" s="5"/>
      <c r="B71" s="149" t="s">
        <v>9</v>
      </c>
      <c r="C71" s="150"/>
      <c r="D71" s="150"/>
      <c r="E71" s="150"/>
    </row>
    <row r="72" spans="1:6" ht="28.5" customHeight="1" thickBot="1" x14ac:dyDescent="0.25">
      <c r="A72" s="5"/>
      <c r="B72" s="8" t="s">
        <v>1</v>
      </c>
      <c r="C72" s="9" t="s">
        <v>14</v>
      </c>
      <c r="D72" s="9" t="s">
        <v>2</v>
      </c>
      <c r="E72" s="10" t="s">
        <v>3</v>
      </c>
    </row>
    <row r="73" spans="1:6" ht="15" customHeight="1" x14ac:dyDescent="0.2">
      <c r="A73" s="5"/>
      <c r="B73" s="39" t="s">
        <v>110</v>
      </c>
      <c r="C73" s="76" t="s">
        <v>278</v>
      </c>
      <c r="D73" s="110" t="s">
        <v>505</v>
      </c>
      <c r="E73" s="115" t="s">
        <v>72</v>
      </c>
    </row>
    <row r="74" spans="1:6" ht="15" customHeight="1" x14ac:dyDescent="0.2">
      <c r="A74" s="5"/>
      <c r="B74" s="25" t="s">
        <v>54</v>
      </c>
      <c r="C74" s="76" t="s">
        <v>279</v>
      </c>
      <c r="D74" s="113" t="s">
        <v>72</v>
      </c>
      <c r="E74" s="114" t="s">
        <v>72</v>
      </c>
    </row>
    <row r="75" spans="1:6" ht="15" customHeight="1" x14ac:dyDescent="0.2">
      <c r="A75" s="5"/>
      <c r="B75" s="25" t="s">
        <v>111</v>
      </c>
      <c r="C75" s="76" t="s">
        <v>334</v>
      </c>
      <c r="D75" s="113" t="s">
        <v>72</v>
      </c>
      <c r="E75" s="114" t="s">
        <v>72</v>
      </c>
    </row>
    <row r="76" spans="1:6" ht="15" customHeight="1" x14ac:dyDescent="0.2">
      <c r="A76" s="5"/>
      <c r="B76" s="25" t="s">
        <v>112</v>
      </c>
      <c r="C76" s="76" t="s">
        <v>281</v>
      </c>
      <c r="D76" s="113" t="s">
        <v>72</v>
      </c>
      <c r="E76" s="114" t="s">
        <v>72</v>
      </c>
    </row>
    <row r="77" spans="1:6" ht="15" customHeight="1" x14ac:dyDescent="0.2">
      <c r="A77" s="5"/>
      <c r="B77" s="25" t="s">
        <v>113</v>
      </c>
      <c r="C77" s="76" t="s">
        <v>282</v>
      </c>
      <c r="D77" s="113" t="s">
        <v>72</v>
      </c>
      <c r="E77" s="114" t="s">
        <v>72</v>
      </c>
    </row>
    <row r="78" spans="1:6" ht="15" customHeight="1" x14ac:dyDescent="0.2">
      <c r="A78" s="5"/>
      <c r="B78" s="25" t="s">
        <v>111</v>
      </c>
      <c r="C78" s="76" t="s">
        <v>280</v>
      </c>
      <c r="D78" s="113" t="s">
        <v>72</v>
      </c>
      <c r="E78" s="114" t="s">
        <v>72</v>
      </c>
    </row>
    <row r="79" spans="1:6" ht="15" customHeight="1" x14ac:dyDescent="0.2">
      <c r="A79" s="5"/>
      <c r="B79" s="25" t="s">
        <v>114</v>
      </c>
      <c r="C79" s="76" t="s">
        <v>335</v>
      </c>
      <c r="D79" s="113" t="s">
        <v>72</v>
      </c>
      <c r="E79" s="114" t="s">
        <v>72</v>
      </c>
    </row>
    <row r="80" spans="1:6" ht="15" customHeight="1" x14ac:dyDescent="0.2">
      <c r="A80" s="5"/>
      <c r="B80" s="25" t="s">
        <v>115</v>
      </c>
      <c r="C80" s="76" t="s">
        <v>284</v>
      </c>
      <c r="D80" s="113" t="s">
        <v>72</v>
      </c>
      <c r="E80" s="114" t="s">
        <v>72</v>
      </c>
    </row>
    <row r="81" spans="1:5" ht="15" customHeight="1" x14ac:dyDescent="0.2">
      <c r="A81" s="5"/>
      <c r="B81" s="25" t="s">
        <v>116</v>
      </c>
      <c r="C81" s="76" t="s">
        <v>336</v>
      </c>
      <c r="D81" s="113" t="s">
        <v>72</v>
      </c>
      <c r="E81" s="114" t="s">
        <v>72</v>
      </c>
    </row>
    <row r="82" spans="1:5" ht="15" customHeight="1" x14ac:dyDescent="0.2">
      <c r="A82" s="5"/>
      <c r="B82" s="25" t="s">
        <v>117</v>
      </c>
      <c r="C82" s="76" t="s">
        <v>183</v>
      </c>
      <c r="D82" s="113" t="s">
        <v>72</v>
      </c>
      <c r="E82" s="114" t="s">
        <v>72</v>
      </c>
    </row>
    <row r="83" spans="1:5" ht="15" customHeight="1" x14ac:dyDescent="0.2">
      <c r="A83" s="5"/>
      <c r="B83" s="25" t="s">
        <v>118</v>
      </c>
      <c r="C83" s="76" t="s">
        <v>15</v>
      </c>
      <c r="D83" s="113" t="s">
        <v>72</v>
      </c>
      <c r="E83" s="114" t="s">
        <v>72</v>
      </c>
    </row>
    <row r="84" spans="1:5" ht="15" customHeight="1" x14ac:dyDescent="0.2">
      <c r="A84" s="5"/>
      <c r="B84" s="25" t="s">
        <v>119</v>
      </c>
      <c r="C84" s="76" t="s">
        <v>337</v>
      </c>
      <c r="D84" s="113" t="s">
        <v>72</v>
      </c>
      <c r="E84" s="114" t="s">
        <v>72</v>
      </c>
    </row>
    <row r="85" spans="1:5" ht="15" customHeight="1" thickBot="1" x14ac:dyDescent="0.25">
      <c r="A85" s="5"/>
      <c r="B85" s="29" t="s">
        <v>72</v>
      </c>
      <c r="C85" s="112"/>
      <c r="D85" s="111" t="s">
        <v>72</v>
      </c>
      <c r="E85" s="116" t="s">
        <v>72</v>
      </c>
    </row>
    <row r="86" spans="1:5" x14ac:dyDescent="0.2">
      <c r="B86" s="4"/>
      <c r="D86" s="4"/>
      <c r="E86" s="4"/>
    </row>
    <row r="87" spans="1:5" x14ac:dyDescent="0.2">
      <c r="B87" s="4"/>
      <c r="D87" s="4"/>
      <c r="E87" s="4"/>
    </row>
  </sheetData>
  <sheetProtection algorithmName="SHA-512" hashValue="fH68G46nWqXB8Sb7jt4UsQLWCeBB3LPbTQGTMZxGRWyHO79/dW1xuCkYg1EIBo20J1QUiNvy6e0vAt0VzqEVbg==" saltValue="vHvMTKzwuHy9m9cGEnmFvQ==" spinCount="100000" sheet="1" objects="1" scenarios="1"/>
  <mergeCells count="4">
    <mergeCell ref="E3:E5"/>
    <mergeCell ref="B13:E13"/>
    <mergeCell ref="B28:E28"/>
    <mergeCell ref="B71:E71"/>
  </mergeCells>
  <printOptions horizontalCentered="1"/>
  <pageMargins left="0" right="0" top="0.59055118110236227" bottom="0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9</vt:i4>
      </vt:variant>
    </vt:vector>
  </HeadingPairs>
  <TitlesOfParts>
    <vt:vector size="26" baseType="lpstr">
      <vt:lpstr>SELECT</vt:lpstr>
      <vt:lpstr>01-ZT 15-22</vt:lpstr>
      <vt:lpstr>02-ZR-ZT 37-55</vt:lpstr>
      <vt:lpstr>03-ZR-ZT 55-90</vt:lpstr>
      <vt:lpstr>04-ZR-ZT 55-90 Nacional</vt:lpstr>
      <vt:lpstr>05-ZR-ZT 75-90VSD</vt:lpstr>
      <vt:lpstr>06-ZR 110-145 Antigo</vt:lpstr>
      <vt:lpstr>07-ZR-ZT 110-145</vt:lpstr>
      <vt:lpstr>08-ZR -ZT 160VSD</vt:lpstr>
      <vt:lpstr>09-ZT 160-275 Importado Antigo</vt:lpstr>
      <vt:lpstr>10-ZR 160- 275 Antigo</vt:lpstr>
      <vt:lpstr>11-ZR-ZT 250-315 VSD</vt:lpstr>
      <vt:lpstr>12-ZR-ZT 160-275</vt:lpstr>
      <vt:lpstr>13-ZR 300-425</vt:lpstr>
      <vt:lpstr>14-ZR 400-500VSD</vt:lpstr>
      <vt:lpstr>15-ZR 450-750</vt:lpstr>
      <vt:lpstr>16-ZR 700-900 VSD</vt:lpstr>
      <vt:lpstr>'11-ZR-ZT 250-315 VSD'!Area_de_impressao</vt:lpstr>
      <vt:lpstr>'12-ZR-ZT 160-275'!Area_de_impressao</vt:lpstr>
      <vt:lpstr>'13-ZR 300-425'!Area_de_impressao</vt:lpstr>
      <vt:lpstr>'01-ZT 15-22'!Print_Area</vt:lpstr>
      <vt:lpstr>'02-ZR-ZT 37-55'!Print_Area</vt:lpstr>
      <vt:lpstr>'03-ZR-ZT 55-90'!Print_Area</vt:lpstr>
      <vt:lpstr>'04-ZR-ZT 55-90 Nacional'!Print_Area</vt:lpstr>
      <vt:lpstr>'15-ZR 450-750'!Print_Area</vt:lpstr>
      <vt:lpstr>'16-ZR 700-900 VSD'!Print_Area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Eliel Ramos Fernandes</cp:lastModifiedBy>
  <cp:lastPrinted>2024-11-12T19:44:32Z</cp:lastPrinted>
  <dcterms:created xsi:type="dcterms:W3CDTF">2019-02-08T11:42:49Z</dcterms:created>
  <dcterms:modified xsi:type="dcterms:W3CDTF">2024-11-25T13:31:32Z</dcterms:modified>
</cp:coreProperties>
</file>