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7abc71c69e5879d3/LideraWeb/Clientes/Gerais Compressores/2024-10-11 conteúdo para novo site gerais.com.br/Arquivos - Ingersoll Rand/"/>
    </mc:Choice>
  </mc:AlternateContent>
  <xr:revisionPtr revIDLastSave="1" documentId="13_ncr:1_{1855B933-5D43-4F1D-8FC6-A225466E6B3B}" xr6:coauthVersionLast="47" xr6:coauthVersionMax="47" xr10:uidLastSave="{43DDB28C-35B3-48DC-AD86-93D327381203}"/>
  <bookViews>
    <workbookView xWindow="-108" yWindow="-108" windowWidth="23256" windowHeight="12456" tabRatio="1000" activeTab="3" xr2:uid="{6317DCF5-42DA-4CAA-A3EC-862553D2978E}"/>
  </bookViews>
  <sheets>
    <sheet name="SELECT" sheetId="1" r:id="rId1"/>
    <sheet name="01-UP6-10-125 TAS" sheetId="100" r:id="rId2"/>
    <sheet name="02 - UP6-10-150 TAS" sheetId="110" r:id="rId3"/>
    <sheet name="03 - UP6-15-125" sheetId="111" r:id="rId4"/>
    <sheet name="04 - UP6-20-125" sheetId="112" r:id="rId5"/>
    <sheet name="05 - UP6-25-125" sheetId="128" r:id="rId6"/>
    <sheet name="06 - UP6-30-125" sheetId="126" r:id="rId7"/>
    <sheet name="07 - UP6-30-150" sheetId="127" r:id="rId8"/>
    <sheet name="08 - SSR EP20 JAGUAR" sheetId="125" r:id="rId9"/>
    <sheet name="09 - SSR EP30 JAGUAR" sheetId="124" r:id="rId10"/>
    <sheet name="Planilha1" sheetId="138" r:id="rId11"/>
    <sheet name="10 - SSR EP40SE SERIE B" sheetId="123" r:id="rId12"/>
    <sheet name="11 - SSR EP50SE SERIE B" sheetId="122" r:id="rId13"/>
    <sheet name="12 - SSR HP50SE SERIE B" sheetId="121" r:id="rId14"/>
    <sheet name="13 - SSR EP75 SERIE B" sheetId="120" r:id="rId15"/>
    <sheet name="14 - SSR EP100 SERIE B" sheetId="119" r:id="rId16"/>
    <sheet name="15 - SSR XF75 SERIE B" sheetId="118" r:id="rId17"/>
    <sheet name="16 - SSR XF100 SERIE B" sheetId="117" r:id="rId18"/>
    <sheet name="17 - SSR XF125 SERIE B" sheetId="116" r:id="rId19"/>
    <sheet name="18 - SSR XF150 SERIE B" sheetId="115" r:id="rId20"/>
    <sheet name="19 - SSR XF200 1S SERIE B" sheetId="114" r:id="rId21"/>
    <sheet name="20 - SSR HP200 1S SERIE B" sheetId="113" r:id="rId22"/>
    <sheet name="21- SSR XF 200 SERIE F" sheetId="135" r:id="rId23"/>
    <sheet name="22 - SSR XFE 300 1S W" sheetId="134" r:id="rId24"/>
    <sheet name="23 - SSR XFE 300 2S" sheetId="133" r:id="rId25"/>
    <sheet name="24 - SSR XFE 400 2S" sheetId="132" r:id="rId26"/>
    <sheet name="25 - SSR XFE 500 2S W" sheetId="131" r:id="rId27"/>
    <sheet name="26 - R75I-A-125" sheetId="130" r:id="rId28"/>
    <sheet name="27 - R110IU-A-100" sheetId="129" r:id="rId29"/>
    <sheet name="28 - R110IU-W-100" sheetId="137" r:id="rId30"/>
    <sheet name="29 - R150IU-A-125" sheetId="136" r:id="rId31"/>
  </sheets>
  <definedNames>
    <definedName name="_xlnm.Print_Area" localSheetId="1">'01-UP6-10-125 TAS'!$A$1:$F$49</definedName>
    <definedName name="_xlnm.Print_Area" localSheetId="2">'02 - UP6-10-150 TAS'!$A$1:$F$52</definedName>
    <definedName name="_xlnm.Print_Area" localSheetId="3">'03 - UP6-15-125'!$A$1:$F$50</definedName>
    <definedName name="_xlnm.Print_Area" localSheetId="4">'04 - UP6-20-125'!$A$1:$F$57</definedName>
    <definedName name="_xlnm.Print_Area" localSheetId="5">'05 - UP6-25-125'!$A$1:$F$56</definedName>
    <definedName name="_xlnm.Print_Area" localSheetId="6">'06 - UP6-30-125'!$A$1:$F$57</definedName>
    <definedName name="_xlnm.Print_Area" localSheetId="7">'07 - UP6-30-150'!$A$1:$F$57</definedName>
    <definedName name="_xlnm.Print_Area" localSheetId="8">'08 - SSR EP20 JAGUAR'!$A$1:$F$58</definedName>
    <definedName name="_xlnm.Print_Area" localSheetId="9">'09 - SSR EP30 JAGUAR'!$A$1:$F$58</definedName>
    <definedName name="_xlnm.Print_Area" localSheetId="11">'10 - SSR EP40SE SERIE B'!$A$1:$F$56</definedName>
    <definedName name="_xlnm.Print_Area" localSheetId="12">'11 - SSR EP50SE SERIE B'!$A$1:$F$55</definedName>
    <definedName name="_xlnm.Print_Area" localSheetId="13">'12 - SSR HP50SE SERIE B'!$A$1:$F$53</definedName>
    <definedName name="_xlnm.Print_Area" localSheetId="14">'13 - SSR EP75 SERIE B'!$A$1:$F$58</definedName>
    <definedName name="_xlnm.Print_Area" localSheetId="15">'14 - SSR EP100 SERIE B'!$A$1:$F$59</definedName>
    <definedName name="_xlnm.Print_Area" localSheetId="16">'15 - SSR XF75 SERIE B'!$A$1:$F$59</definedName>
    <definedName name="_xlnm.Print_Area" localSheetId="17">'16 - SSR XF100 SERIE B'!$A$1:$F$60</definedName>
    <definedName name="_xlnm.Print_Area" localSheetId="18">'17 - SSR XF125 SERIE B'!$A$1:$F$51</definedName>
    <definedName name="_xlnm.Print_Area" localSheetId="19">'18 - SSR XF150 SERIE B'!$A$1:$F$52</definedName>
    <definedName name="_xlnm.Print_Area" localSheetId="20">'19 - SSR XF200 1S SERIE B'!$A$1:$F$54</definedName>
    <definedName name="_xlnm.Print_Area" localSheetId="21">'20 - SSR HP200 1S SERIE B'!$A$1:$F$56</definedName>
    <definedName name="_xlnm.Print_Area" localSheetId="22">'21- SSR XF 200 SERIE F'!$A$1:$F$55</definedName>
    <definedName name="_xlnm.Print_Area" localSheetId="23">'22 - SSR XFE 300 1S W'!$A$1:$F$52</definedName>
    <definedName name="_xlnm.Print_Area" localSheetId="24">'23 - SSR XFE 300 2S'!$A$1:$F$55</definedName>
    <definedName name="_xlnm.Print_Area" localSheetId="25">'24 - SSR XFE 400 2S'!$A$1:$F$53</definedName>
    <definedName name="_xlnm.Print_Area" localSheetId="26">'25 - SSR XFE 500 2S W'!$A$1:$F$57</definedName>
    <definedName name="_xlnm.Print_Area" localSheetId="27">'26 - R75I-A-125'!$A$1:$F$55</definedName>
    <definedName name="_xlnm.Print_Area" localSheetId="28">'27 - R110IU-A-100'!$A$1:$F$51</definedName>
    <definedName name="_xlnm.Print_Area" localSheetId="29">'28 - R110IU-W-100'!$A$1:$F$52</definedName>
    <definedName name="_xlnm.Print_Area" localSheetId="30">'29 - R150IU-A-125'!$A$1:$F$49</definedName>
    <definedName name="GA_90_AII_AIF">#REF!</definedName>
    <definedName name="série">SELECT!#REF!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G1969" i="1" l="1"/>
  <c r="LG1970" i="1" s="1"/>
  <c r="B2" i="1" s="1"/>
  <c r="I21" i="1" l="1"/>
  <c r="B11" i="1"/>
  <c r="J22" i="1"/>
  <c r="B17" i="1"/>
  <c r="L18" i="1"/>
  <c r="I18" i="1"/>
  <c r="F21" i="1"/>
  <c r="B16" i="1"/>
  <c r="B22" i="1"/>
  <c r="F18" i="1"/>
  <c r="B12" i="1"/>
  <c r="G21" i="1"/>
  <c r="H21" i="1"/>
  <c r="B8" i="1"/>
  <c r="B19" i="1"/>
  <c r="F8" i="1"/>
  <c r="J18" i="1"/>
  <c r="B10" i="1"/>
  <c r="B20" i="1"/>
  <c r="F22" i="1"/>
  <c r="F17" i="1"/>
  <c r="B9" i="1"/>
  <c r="B18" i="1"/>
  <c r="K18" i="1"/>
  <c r="H22" i="1"/>
  <c r="B15" i="1"/>
  <c r="B21" i="1"/>
  <c r="G18" i="1"/>
  <c r="J21" i="1"/>
  <c r="H18" i="1"/>
  <c r="I22" i="1"/>
  <c r="G22" i="1"/>
  <c r="C22" i="1"/>
  <c r="C21" i="1"/>
  <c r="C20" i="1"/>
  <c r="C19" i="1"/>
  <c r="C18" i="1"/>
  <c r="C17" i="1"/>
  <c r="C16" i="1"/>
  <c r="C15" i="1"/>
  <c r="C14" i="1"/>
  <c r="E22" i="1"/>
  <c r="E21" i="1"/>
  <c r="E20" i="1"/>
  <c r="E18" i="1"/>
  <c r="E17" i="1"/>
  <c r="E14" i="1"/>
  <c r="D22" i="1"/>
  <c r="D21" i="1"/>
  <c r="D20" i="1"/>
  <c r="D19" i="1"/>
  <c r="D18" i="1"/>
  <c r="D17" i="1"/>
  <c r="D16" i="1"/>
  <c r="F15" i="1"/>
  <c r="E15" i="1"/>
  <c r="D15" i="1"/>
  <c r="F14" i="1"/>
  <c r="D14" i="1"/>
  <c r="F12" i="1"/>
  <c r="D12" i="1"/>
  <c r="D11" i="1"/>
  <c r="D10" i="1"/>
  <c r="D9" i="1"/>
  <c r="E12" i="1"/>
  <c r="B14" i="1"/>
  <c r="C12" i="1"/>
  <c r="C11" i="1"/>
  <c r="C10" i="1"/>
  <c r="E8" i="1"/>
  <c r="C8" i="1"/>
  <c r="C9" i="1"/>
  <c r="D8" i="1" l="1"/>
  <c r="JC1777" i="1" l="1"/>
  <c r="JC1778" i="1" s="1"/>
  <c r="JC1779" i="1" l="1"/>
  <c r="JC1780" i="1" s="1"/>
</calcChain>
</file>

<file path=xl/sharedStrings.xml><?xml version="1.0" encoding="utf-8"?>
<sst xmlns="http://schemas.openxmlformats.org/spreadsheetml/2006/main" count="2435" uniqueCount="414">
  <si>
    <t>PEÇAS PRINCIPAIS</t>
  </si>
  <si>
    <t>Descrição</t>
  </si>
  <si>
    <t>Observação</t>
  </si>
  <si>
    <t>Intervalo Hrs</t>
  </si>
  <si>
    <t>.</t>
  </si>
  <si>
    <t>KITS DE SERVIÇO</t>
  </si>
  <si>
    <t>OUTROS ITENS DIVERSOS</t>
  </si>
  <si>
    <t>Código - PNs</t>
  </si>
  <si>
    <t>Data Limite</t>
  </si>
  <si>
    <t>Data Hoje</t>
  </si>
  <si>
    <t>Series</t>
  </si>
  <si>
    <t>VALVULA DE RETENCAO</t>
  </si>
  <si>
    <t>JUNTA DE VEDACAO</t>
  </si>
  <si>
    <t>VALVULA REGULADORA DE PRESSAO</t>
  </si>
  <si>
    <t>PRESSOSTATO</t>
  </si>
  <si>
    <t>VALVULA SOLENOIDE</t>
  </si>
  <si>
    <t>BOTAO DE EMERGENCIA</t>
  </si>
  <si>
    <t>KIT VALVULA TERMOSTATICA</t>
  </si>
  <si>
    <t>SENSOR DE TEMPERATURA</t>
  </si>
  <si>
    <t>RELE</t>
  </si>
  <si>
    <t>RELE DE SOBRECARGA</t>
  </si>
  <si>
    <t>VALVULA DE ADMISSAO</t>
  </si>
  <si>
    <t>VALVULA TERMOSTATICA</t>
  </si>
  <si>
    <t>ELEMENTO SEPARADOR AR/OLEO</t>
  </si>
  <si>
    <t>VALVULA DE ALIVIO</t>
  </si>
  <si>
    <t>VALVULA DE PRESSAO MINIMA</t>
  </si>
  <si>
    <t>MANGUEIRA HIDRAULICA</t>
  </si>
  <si>
    <t>KIT DE REPARO DE VALVULA</t>
  </si>
  <si>
    <t>ELEMENTO DE FILTRO DE AR</t>
  </si>
  <si>
    <t>APARELHO P/FILTRAR LIQUIDO FILTRO OLEO</t>
  </si>
  <si>
    <t>CONJUNTO COM 4 TELAS DE PLASTICO PARA PRE - FILTRAGEM</t>
  </si>
  <si>
    <t>ELEMENTO FILTRO DE AR MOD. F108IG - 64CFM</t>
  </si>
  <si>
    <t>ELEMENTO FILTRO DE AR MOD. F108IH - 64CFM</t>
  </si>
  <si>
    <t>CORREIA, POLY-V PK7 1067</t>
  </si>
  <si>
    <t>KIT REPARO VAL. ADM</t>
  </si>
  <si>
    <t>KIT DE REPARO VALVULA MPCV - NIRVANA/UNIGY/SMALL UP</t>
  </si>
  <si>
    <t>VALVULA DE CONTROLE TERMOSTATICO - UNIGY BELT DRIVE</t>
  </si>
  <si>
    <t>MANGUEIRA HIDR EM BORRACHA C/ CONECTORES C/ 075 X 22</t>
  </si>
  <si>
    <t>MANGUEIRA HIDRAULICA .50X15.00 - PTFE</t>
  </si>
  <si>
    <t>MANGUEIRA DE PLASTICO PTFE COM REFORCO DE MALHA DE ACO.</t>
  </si>
  <si>
    <t>VALVULA SOLENOIDE DE CARGA</t>
  </si>
  <si>
    <t>KIT DE REPARO DO DRENO</t>
  </si>
  <si>
    <t>VALVULA DE RETENCAO COM ORIFICIO</t>
  </si>
  <si>
    <t>KIT DE HORIMETRO</t>
  </si>
  <si>
    <t>APARELHO P/MEDIDA PRESSAO-MANOMETRO</t>
  </si>
  <si>
    <t>KIT DE ANEIS O RING</t>
  </si>
  <si>
    <t>CORREIA DE TRANSMISSAO BORRACHA C/ CIRC. EXT 1080 MM</t>
  </si>
  <si>
    <t>APARELHO P/ FILTRAR  DE OLEO</t>
  </si>
  <si>
    <t>ELEMENTO SEPARADOR AR/OLEO M30</t>
  </si>
  <si>
    <t>TELA DE PLASTICO POLIESTER PARA PRE - FILTRAGEM DE AR</t>
  </si>
  <si>
    <t>CORREIA DE TRANSMISSAO BORRACHA P/ COMPRESSOR DE AR</t>
  </si>
  <si>
    <t>CILINDRO PNEUMATICO PARA COMPRESSOR DE AR</t>
  </si>
  <si>
    <t>VALVULA(KIT) DE ADMISSAO</t>
  </si>
  <si>
    <t>KIT DE REPARO DA VALVULA DE PRESSAO MINIMA</t>
  </si>
  <si>
    <t>KIT DE SERVICO DO INDICADOR DO SEPARADOR</t>
  </si>
  <si>
    <t>MANGUEIRA HIDRAULICA 1.00 X 62.00</t>
  </si>
  <si>
    <t>KIT DE SELOS METAPLASTICOS</t>
  </si>
  <si>
    <t>APARELHO SECCIONADOR-BOTAO SECCIONADOR</t>
  </si>
  <si>
    <t>GAXETA DE GRAFITE</t>
  </si>
  <si>
    <t>CONTADOR DE HORAS-HORIMETRO</t>
  </si>
  <si>
    <t>LAMPADA INDICADOR DE LUZ VERMELHA</t>
  </si>
  <si>
    <t>INDICADOR DE LUZ BRANCA</t>
  </si>
  <si>
    <t>APARELHO INTERRUPCAO -INTERRUPTOR(KIT)</t>
  </si>
  <si>
    <t>CORREIA DE TRANSMISSAO BORRACHA</t>
  </si>
  <si>
    <t>ELEMENTO DO FILTRO DE ADMISSAO DE PAINEL</t>
  </si>
  <si>
    <t>FILTRO DE ADMISSAO DE PAINEL</t>
  </si>
  <si>
    <t>ELEMENTO DE FILTRO DE OLEO MOD. M42X2</t>
  </si>
  <si>
    <t>GRAXA PARA MOTORES - ALTA TEMPERATURA</t>
  </si>
  <si>
    <t>ELEMENTO SEPARADOR DE AR/OLEO</t>
  </si>
  <si>
    <t>FLUIDO REFRIG ULTRA COOLANT 5GAL / 18,93 L</t>
  </si>
  <si>
    <t>FILTRO, RESPIRADOR DA CX. DE ENGRENAGEM (GEARCASE)</t>
  </si>
  <si>
    <t>KIT DE REPARO VALV. ADMI. MODULACAO/BLOWDOWN</t>
  </si>
  <si>
    <t>KIT DE SERVICO PARA VALVULA HOTSIDE</t>
  </si>
  <si>
    <t>MANGUEIRA HIDRAULICA DE BORRACHA 2.00 X 1202MM</t>
  </si>
  <si>
    <t>MANGUEIRA, HIDRAULICA, 75  X 38.00</t>
  </si>
  <si>
    <t>MANGUEIRA, TEFLON 1.0 X 28.00</t>
  </si>
  <si>
    <t>MANGUEIRA HIDRAULICA DE 100 X 32POL COM TERMINAIS DE ACO</t>
  </si>
  <si>
    <t>MANGUEIRA, TEFLON, 1  X 44</t>
  </si>
  <si>
    <t>TERMISTOR PARA MEDICAO DE TEMPERATURA.</t>
  </si>
  <si>
    <t>TRANSDUTOR DE PRESSAO, LATAO, 0A15,5BAR,5VDC,M12X1,5ORING</t>
  </si>
  <si>
    <t>TRANSDUTOR DE PRESSAO, LATAO,0A15PSI,5VDC,M12X1.5ORING</t>
  </si>
  <si>
    <t>CONTROLADOR ELETRONICO XE90M COM VISOR LCD 24VDC</t>
  </si>
  <si>
    <t>CONTROLADOR XE-145</t>
  </si>
  <si>
    <t>ELEMENTO DE FILTRO DE OLEO</t>
  </si>
  <si>
    <t>ELEMENTO TANQUE SEPARADOR</t>
  </si>
  <si>
    <t>KIT DE REPARO DA VALVULA DE ADMISSAO</t>
  </si>
  <si>
    <t>MANGUEIRA DE ENTRADA</t>
  </si>
  <si>
    <t>MANGUEIRA DE BORRACHA C/ FLANGE</t>
  </si>
  <si>
    <t>VALVULA DE ADMISSAO DE COMPRESSOR PARAFUSO EIGER</t>
  </si>
  <si>
    <t>VALVULA DE REDUTORA DE PRESSAO EM ALUMINIO,</t>
  </si>
  <si>
    <t>TRANDUTOR DE PRESSAO 16 BARG</t>
  </si>
  <si>
    <t>ELEMENTO SEPARADOR AR/OLEO 8</t>
  </si>
  <si>
    <t>MOLA - GAS</t>
  </si>
  <si>
    <t>MANGUEIRA HIDRAULICA 1.00 X 34</t>
  </si>
  <si>
    <t>KIT VALVULA BLOWDOWN P/ JAGUAR</t>
  </si>
  <si>
    <t>ELEMENTO TERMOSTATICO DA VALVULA</t>
  </si>
  <si>
    <t>KIT DE REPARO, VALVULA DE ADMISSAO</t>
  </si>
  <si>
    <t>MANGUEIRA HIDRAULICA .50 X 18.00</t>
  </si>
  <si>
    <t>OBRA DE BORRACHA ANEL(GAXETA)O RING</t>
  </si>
  <si>
    <t>ORIFICIO DE LIMPEZA, EM ACO, SENDO PARTE EXCL DE VALVULA</t>
  </si>
  <si>
    <t>VALVULA DE RETENCAO E ACESSORIOS</t>
  </si>
  <si>
    <t>TUBO DE RESFRIADOR MPV</t>
  </si>
  <si>
    <t>APARELHO P/REGUL.SENSOR DE TEMPERATURA</t>
  </si>
  <si>
    <t>PARTE DISPLAY -MEMBRANA CONTROLADOR</t>
  </si>
  <si>
    <t>PAINEL CONTROLADOR MODELO INTELLIS</t>
  </si>
  <si>
    <t>KIT DE RECONSTRUCAO DA VALVULA DE ADMISSAO</t>
  </si>
  <si>
    <t>VALVULA DE RETENCAO, 1.5  DE PRESSAO MINIMA 232 PSIG</t>
  </si>
  <si>
    <t>KIT DE MANUTENCAO DE COMPRESSORDE AR - 8.000 HORAS</t>
  </si>
  <si>
    <t>MANGUEIRA BORRACHA C/ACESSORIO P/ UNIDADE 100MM</t>
  </si>
  <si>
    <t>MANGUEIRA HIDRAULICA 0.75 X 40.00</t>
  </si>
  <si>
    <t>MANGUEIRA HIDRAULICA 1.00 X 30.00</t>
  </si>
  <si>
    <t>MANGUEIRA DE BORRACHA 25 X16.00</t>
  </si>
  <si>
    <t>APARELHO P/MEDIDA PRESSAO-SENSOR E CABO</t>
  </si>
  <si>
    <t>VALVULA DE ADMISSAO PARA COMPRESSOR DE AR</t>
  </si>
  <si>
    <t>PECA P/ COMPRESSOR PARAFUSO - KIT SERVICO 8000HR</t>
  </si>
  <si>
    <t>ELEMENTO P/ VALVULA DE CONTROLE TERMOSTATICO</t>
  </si>
  <si>
    <t>KIT TUBO DE ACO COM ACESSORIOS, GRAU 304</t>
  </si>
  <si>
    <t>MANGUEIRA DE BORRACHA HIDRAULICA 0.50 x 22.00</t>
  </si>
  <si>
    <t>MANGUEIRA HIDRAULICA 0.75 X 44 JIC</t>
  </si>
  <si>
    <t>MANGUEIRA HIDRAULICA 1.00 X 15.00 JIC</t>
  </si>
  <si>
    <t>MANGUEIRA BORRACHA C/ACESSORIO</t>
  </si>
  <si>
    <t>REGULADOR DA VALVULA</t>
  </si>
  <si>
    <t>INDICADOR DE RESTRICAO DE PRESSAO 15 , PARA FILTRO DE AR</t>
  </si>
  <si>
    <t>CILINDRO PNEUMATICO</t>
  </si>
  <si>
    <t>ELEMENTO DE FILTRO DE AR/OLEO</t>
  </si>
  <si>
    <t>SUPORTE DO CILINDRO DA VALVULA DE ADMISS</t>
  </si>
  <si>
    <t>APARELHO P/FILTRAR AR FILTRO DE RESPIRO</t>
  </si>
  <si>
    <t>KIT DE REPARO DA VALVULA</t>
  </si>
  <si>
    <t>VALVULA DE RETENCAO, CONEXAO DE 2 POL</t>
  </si>
  <si>
    <t>VALVULA DE PRESSAO MINIMA 3.0</t>
  </si>
  <si>
    <t>KIT DE REPARO DA VALVULA TERMOSTATICA</t>
  </si>
  <si>
    <t>MANGUEIRA FLEXIVEL EM ACO INOXIDAVEL MED 1.5</t>
  </si>
  <si>
    <t>MANGUEIRA HIDRAULICA DE 150POL X 34POL</t>
  </si>
  <si>
    <t>MANGUEIRA HIDRAULICA 0.75 X 42.00</t>
  </si>
  <si>
    <t>VALVULA SOLENOIDE 2 VIAS</t>
  </si>
  <si>
    <t>KIT DE RECONSTRUCAO DE VALVULA</t>
  </si>
  <si>
    <t>KIT DE SERVICO PARA VALVULA DE PRESSAO MINIMA 99289860</t>
  </si>
  <si>
    <t>KIT VALVULA SOLENOIDE</t>
  </si>
  <si>
    <t>MOTOR DE PASSO TAMANHO 34</t>
  </si>
  <si>
    <t>PARTE DE PAINEL-CIRCUITO IMPRESSO</t>
  </si>
  <si>
    <t>KIT MOTOR DE PASSO PARA VALVULA 6</t>
  </si>
  <si>
    <t>TERMISTOR PARA MEDICAO DE TEMPERATURA,</t>
  </si>
  <si>
    <t>INTERRUPTOR DIFERENCIAL DELTA P</t>
  </si>
  <si>
    <t>TRANSDUTOR DE PRESSAO 225 PSI</t>
  </si>
  <si>
    <t>TRANSDUTOR DE PRESSAO, LATAO, 0A15PSI, 5VDC, 1/8NPT</t>
  </si>
  <si>
    <t>KIT DE VALVULA SOLENOIDE 1.5</t>
  </si>
  <si>
    <t>PARTE COMPRESSOR AR-ORIFICIO INJECAO</t>
  </si>
  <si>
    <t>APARELHO TROCADOR DE CALOR P/OLEO</t>
  </si>
  <si>
    <t>ELEMENTO SEPARADOR AR/OLEO 20</t>
  </si>
  <si>
    <t>MANGUEIRA HIDRAULICA 2.00 X 38.00</t>
  </si>
  <si>
    <t>MANGUEIRA HIDRAULICA 0.75 X 48.00</t>
  </si>
  <si>
    <t>ADAPTADOR FEMEA TIPO LUVA, EM ACO, 0,25 FPN.</t>
  </si>
  <si>
    <t>VALVULA DE ADMISSAO 6</t>
  </si>
  <si>
    <t>MOTOR DE PASSOS - SIZE 34</t>
  </si>
  <si>
    <t>MANGUEIRA 2.00 x 76.00</t>
  </si>
  <si>
    <t>MANGUEIRA 2.00 x 64.00</t>
  </si>
  <si>
    <t>ELEMENTO DA VALVULA TERMOSTATICA</t>
  </si>
  <si>
    <t>MANGUEIRA 2.00 X 50</t>
  </si>
  <si>
    <t>MANGUEIRA PLASTICA TEFLON 1.0 X 26.00 RUPTURA 250 PSI</t>
  </si>
  <si>
    <t>COXIM DE ISOLAMENTO DO COMPRESSOR DE AR</t>
  </si>
  <si>
    <t>TERMISTOR PARA MEDICAO DE TEMPERATURA, EM ACO INOX,</t>
  </si>
  <si>
    <t>ORIFICIO DE INJECAO DO OLEOH191</t>
  </si>
  <si>
    <t>MANGUEIRA HIDRAULICA 2.0 X 48.00</t>
  </si>
  <si>
    <t>MANGUEIRA DE PLASTICO .75 X 72 JIC S</t>
  </si>
  <si>
    <t>KIT SERVICO VALVULA DE PRESSAO MINIMA</t>
  </si>
  <si>
    <t>MANGUEIRA FLEXIVEL HIDRAULICA EM ACO INOXIDAVEL, 1.50 X 50.0</t>
  </si>
  <si>
    <t>MANGUEIRA HIDRAULICA FLEXIVEL EM ACO DE 26</t>
  </si>
  <si>
    <t>KIT DE CONVERSAO CONTR. SG PARA XE145M</t>
  </si>
  <si>
    <t>MOTOR DE PASSO - SIZE 42</t>
  </si>
  <si>
    <t>REPARO VALVULA PRESSAO MINIMA</t>
  </si>
  <si>
    <t>PN000005</t>
  </si>
  <si>
    <t>PN000527</t>
  </si>
  <si>
    <t>PN001222</t>
  </si>
  <si>
    <t>PN003392</t>
  </si>
  <si>
    <t>PN003755</t>
  </si>
  <si>
    <t>PN003756</t>
  </si>
  <si>
    <t>PN003757</t>
  </si>
  <si>
    <t>PN003108</t>
  </si>
  <si>
    <t>PN003723</t>
  </si>
  <si>
    <t>PN003724</t>
  </si>
  <si>
    <t>PN003725</t>
  </si>
  <si>
    <t>PN003767</t>
  </si>
  <si>
    <t>PN003768</t>
  </si>
  <si>
    <t>PN003769</t>
  </si>
  <si>
    <t>PN001102</t>
  </si>
  <si>
    <t>PN002128</t>
  </si>
  <si>
    <t>PN003726</t>
  </si>
  <si>
    <t>PN003727</t>
  </si>
  <si>
    <t>PN003728</t>
  </si>
  <si>
    <t>PN003729</t>
  </si>
  <si>
    <t>PN003730</t>
  </si>
  <si>
    <t>PN003731</t>
  </si>
  <si>
    <t>PN003200</t>
  </si>
  <si>
    <t>PN000017</t>
  </si>
  <si>
    <t>PN000971</t>
  </si>
  <si>
    <t>PN000495</t>
  </si>
  <si>
    <t>PN003758</t>
  </si>
  <si>
    <t>PN003106</t>
  </si>
  <si>
    <t>PN003105</t>
  </si>
  <si>
    <t>PN004182</t>
  </si>
  <si>
    <t>PN004181</t>
  </si>
  <si>
    <t>PN001485</t>
  </si>
  <si>
    <t>PN003732</t>
  </si>
  <si>
    <t>PN003770</t>
  </si>
  <si>
    <t>PN001061</t>
  </si>
  <si>
    <t>PN003733</t>
  </si>
  <si>
    <t>PN003734</t>
  </si>
  <si>
    <t>PN003735</t>
  </si>
  <si>
    <t>PN003736</t>
  </si>
  <si>
    <t>PN003737</t>
  </si>
  <si>
    <t>PN003738</t>
  </si>
  <si>
    <t>PN003739</t>
  </si>
  <si>
    <t>PN003740</t>
  </si>
  <si>
    <t>PN003741</t>
  </si>
  <si>
    <t>PN000351</t>
  </si>
  <si>
    <t>PN001346</t>
  </si>
  <si>
    <t>PN003759</t>
  </si>
  <si>
    <t>PN003760</t>
  </si>
  <si>
    <t>PN000417</t>
  </si>
  <si>
    <t>PN001482</t>
  </si>
  <si>
    <t>PN003764</t>
  </si>
  <si>
    <t>PN001229</t>
  </si>
  <si>
    <t>PN003765</t>
  </si>
  <si>
    <t>PN003742</t>
  </si>
  <si>
    <t>PN003761</t>
  </si>
  <si>
    <t>PN003743</t>
  </si>
  <si>
    <t>PN003744</t>
  </si>
  <si>
    <t>PN003771</t>
  </si>
  <si>
    <t>PN003772</t>
  </si>
  <si>
    <t>PN003773</t>
  </si>
  <si>
    <t>PN003774</t>
  </si>
  <si>
    <t>PN003775</t>
  </si>
  <si>
    <t>PN003745</t>
  </si>
  <si>
    <t>PN003746</t>
  </si>
  <si>
    <t>PN003747</t>
  </si>
  <si>
    <t>PN003748</t>
  </si>
  <si>
    <t>PN003749</t>
  </si>
  <si>
    <t>PN003750</t>
  </si>
  <si>
    <t>PN000587</t>
  </si>
  <si>
    <t>PN000911</t>
  </si>
  <si>
    <t>PN000479</t>
  </si>
  <si>
    <t>PN003776</t>
  </si>
  <si>
    <t>PN003777</t>
  </si>
  <si>
    <t>PN003778</t>
  </si>
  <si>
    <t>PN003779</t>
  </si>
  <si>
    <t>PN003780</t>
  </si>
  <si>
    <t>PN002169</t>
  </si>
  <si>
    <t>PN003751</t>
  </si>
  <si>
    <t>PN003752</t>
  </si>
  <si>
    <t>PN003781</t>
  </si>
  <si>
    <t>PN003782</t>
  </si>
  <si>
    <t>PN003753</t>
  </si>
  <si>
    <t>PN003783</t>
  </si>
  <si>
    <t>PN003754</t>
  </si>
  <si>
    <t>PN003695</t>
  </si>
  <si>
    <t>PN003696</t>
  </si>
  <si>
    <t>PN003697</t>
  </si>
  <si>
    <t>PN003698</t>
  </si>
  <si>
    <t>PN003699</t>
  </si>
  <si>
    <t>PN003700</t>
  </si>
  <si>
    <t>PN003701</t>
  </si>
  <si>
    <t>PN003663</t>
  </si>
  <si>
    <t>PN003702</t>
  </si>
  <si>
    <t>PN002127</t>
  </si>
  <si>
    <t>PN001810</t>
  </si>
  <si>
    <t>PN000001</t>
  </si>
  <si>
    <t>PN002070</t>
  </si>
  <si>
    <t>PN002124</t>
  </si>
  <si>
    <t>PN003666</t>
  </si>
  <si>
    <t>PN003703</t>
  </si>
  <si>
    <t>PN003784</t>
  </si>
  <si>
    <t>PN003785</t>
  </si>
  <si>
    <t>PN003786</t>
  </si>
  <si>
    <t>PN003787</t>
  </si>
  <si>
    <t>PN003704</t>
  </si>
  <si>
    <t>PN002129</t>
  </si>
  <si>
    <t>PN003705</t>
  </si>
  <si>
    <t>PN000505</t>
  </si>
  <si>
    <t>PN000531</t>
  </si>
  <si>
    <t>PN003668</t>
  </si>
  <si>
    <t>PN003788</t>
  </si>
  <si>
    <t>PN003789</t>
  </si>
  <si>
    <t>PN003790</t>
  </si>
  <si>
    <t>PN003791</t>
  </si>
  <si>
    <t>PN003792</t>
  </si>
  <si>
    <t>PN003762</t>
  </si>
  <si>
    <t>PN003763</t>
  </si>
  <si>
    <t>PN003672</t>
  </si>
  <si>
    <t>PN001548</t>
  </si>
  <si>
    <t>PN003793</t>
  </si>
  <si>
    <t>PN003794</t>
  </si>
  <si>
    <t>PN003795</t>
  </si>
  <si>
    <t>PN003683</t>
  </si>
  <si>
    <t>PN003706</t>
  </si>
  <si>
    <t>PN001303</t>
  </si>
  <si>
    <t>PN003707</t>
  </si>
  <si>
    <t>PN003796</t>
  </si>
  <si>
    <t>PN003797</t>
  </si>
  <si>
    <t>PN003708</t>
  </si>
  <si>
    <t>PN003709</t>
  </si>
  <si>
    <t>PN003710</t>
  </si>
  <si>
    <t>PN003711</t>
  </si>
  <si>
    <t>PN003712</t>
  </si>
  <si>
    <t>PN003713</t>
  </si>
  <si>
    <t>PN003714</t>
  </si>
  <si>
    <t>PN002270</t>
  </si>
  <si>
    <t>PN003798</t>
  </si>
  <si>
    <t>PN003800</t>
  </si>
  <si>
    <t>PN002271</t>
  </si>
  <si>
    <t>PN003715</t>
  </si>
  <si>
    <t>PN003801</t>
  </si>
  <si>
    <t>PN003802</t>
  </si>
  <si>
    <t>PN003716</t>
  </si>
  <si>
    <t>PN003717</t>
  </si>
  <si>
    <t>PN003718</t>
  </si>
  <si>
    <t>PN003719</t>
  </si>
  <si>
    <t>PN003720</t>
  </si>
  <si>
    <t>PN003721</t>
  </si>
  <si>
    <t>PN003722</t>
  </si>
  <si>
    <t>PN003803</t>
  </si>
  <si>
    <t>PN003823</t>
  </si>
  <si>
    <t>PN003824</t>
  </si>
  <si>
    <t>PN003825</t>
  </si>
  <si>
    <t>PN003826</t>
  </si>
  <si>
    <t>PN001918</t>
  </si>
  <si>
    <t>PN003827</t>
  </si>
  <si>
    <t>PN003828</t>
  </si>
  <si>
    <t>PN003829</t>
  </si>
  <si>
    <t>PN003830</t>
  </si>
  <si>
    <t>PN003831</t>
  </si>
  <si>
    <t>COMPRESSORES INGERSOLL RAND</t>
  </si>
  <si>
    <t>Modelos</t>
  </si>
  <si>
    <t>PN002054*</t>
  </si>
  <si>
    <t>PN003694*</t>
  </si>
  <si>
    <t>PN002123*</t>
  </si>
  <si>
    <t>PN000351*</t>
  </si>
  <si>
    <t>PN003664*</t>
  </si>
  <si>
    <t>PN003665*</t>
  </si>
  <si>
    <t>PN001430*</t>
  </si>
  <si>
    <t>PN003686*</t>
  </si>
  <si>
    <t>PN001484*</t>
  </si>
  <si>
    <t>PN003667*</t>
  </si>
  <si>
    <t>PN002125*</t>
  </si>
  <si>
    <t>PN001933*</t>
  </si>
  <si>
    <t>PN003669*</t>
  </si>
  <si>
    <t>PN003670*</t>
  </si>
  <si>
    <t>PN003671*</t>
  </si>
  <si>
    <t>PN003120*</t>
  </si>
  <si>
    <t>PN003673*</t>
  </si>
  <si>
    <t>PN003674*</t>
  </si>
  <si>
    <t>PN003675*</t>
  </si>
  <si>
    <t>PN001935*</t>
  </si>
  <si>
    <t>PN003676*</t>
  </si>
  <si>
    <t>PN003677*</t>
  </si>
  <si>
    <t>PN003681*</t>
  </si>
  <si>
    <t>PN003682*</t>
  </si>
  <si>
    <t>PN002003*</t>
  </si>
  <si>
    <t>PN003678*</t>
  </si>
  <si>
    <t>PN003679*</t>
  </si>
  <si>
    <t>PN003680*</t>
  </si>
  <si>
    <t>PN003684*</t>
  </si>
  <si>
    <t>PN003685*</t>
  </si>
  <si>
    <t>PN003687*</t>
  </si>
  <si>
    <t>PN003688*</t>
  </si>
  <si>
    <t>PN001428*</t>
  </si>
  <si>
    <t>PN003661*</t>
  </si>
  <si>
    <t>PN003662*</t>
  </si>
  <si>
    <t>PN003689*</t>
  </si>
  <si>
    <t>PN003690*</t>
  </si>
  <si>
    <t>PN001558*</t>
  </si>
  <si>
    <t>PN003691*</t>
  </si>
  <si>
    <t>PN003692*</t>
  </si>
  <si>
    <t>PN003693*</t>
  </si>
  <si>
    <t>VALVULA SOLENOIDE DE DRENO COMPRESSOR DE AR MODELO R75</t>
  </si>
  <si>
    <t>IND. LUMINOSO VERDE DO 120 VAC</t>
  </si>
  <si>
    <t>MANGUEIRA HID  COM 40 MM X 621MM</t>
  </si>
  <si>
    <t>MANGUEIRA FLEXIVEL  MEDINDO 240 X 4200 POL</t>
  </si>
  <si>
    <t>COXIM ANTI VIBRACAO EM NEOPRENE COM 3,00  X 7,25  X 1,63 ,</t>
  </si>
  <si>
    <t>MANGUEIRA (TEFLON) COM REFORCO DE MALHA DE ACO</t>
  </si>
  <si>
    <t xml:space="preserve"> Uso Interno - Comercial </t>
  </si>
  <si>
    <t/>
  </si>
  <si>
    <t>2000</t>
  </si>
  <si>
    <t>4000</t>
  </si>
  <si>
    <t>8000</t>
  </si>
  <si>
    <t>16000</t>
  </si>
  <si>
    <t>UP6-15-125</t>
  </si>
  <si>
    <t>UP6-10-125 TAS</t>
  </si>
  <si>
    <t>UP6-10-150 TAS</t>
  </si>
  <si>
    <t>UP6-20-125</t>
  </si>
  <si>
    <t>UP6-25-125</t>
  </si>
  <si>
    <t>UP6-30-125</t>
  </si>
  <si>
    <t>UP6-30-150</t>
  </si>
  <si>
    <t>SSR EP20 JAGUAR</t>
  </si>
  <si>
    <t>SSR EP30 JAGUAR</t>
  </si>
  <si>
    <t>SSR EP40SE SERIE B</t>
  </si>
  <si>
    <t>SSR EP50SE SERIE B</t>
  </si>
  <si>
    <t>SSR HP50SE SERIE B</t>
  </si>
  <si>
    <t>SSR EP75 SERIE B</t>
  </si>
  <si>
    <t>SSR EP100 SERIE B</t>
  </si>
  <si>
    <t>SSR XF75 SERIE B</t>
  </si>
  <si>
    <t>SSR XF100 SERIE B</t>
  </si>
  <si>
    <t>SSR XF125 SERIE B</t>
  </si>
  <si>
    <t>SSR XF150 SERIE B</t>
  </si>
  <si>
    <t>SSR XF200 1S SERIE B</t>
  </si>
  <si>
    <t>SSR HP200 1S SERIE B</t>
  </si>
  <si>
    <t>SSR XF 200 SERIE F</t>
  </si>
  <si>
    <t>SSR XFE 300 1S W</t>
  </si>
  <si>
    <t>SSR XFE 300 2S</t>
  </si>
  <si>
    <t xml:space="preserve"> SSR XFE 400 2S</t>
  </si>
  <si>
    <t>SSR XFE 500 2S W</t>
  </si>
  <si>
    <t>R75I-A-125</t>
  </si>
  <si>
    <t>R110IU-A-100</t>
  </si>
  <si>
    <t>R110IU-W-100</t>
  </si>
  <si>
    <t>R150IU-A-125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</si>
</sst>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26"/>
      <color theme="0"/>
      <name val="Arial"/>
      <family val="2"/>
    </font>
    <font>
      <b/>
      <sz val="8"/>
      <color rgb="FF0033CC"/>
      <name val="Arial"/>
      <family val="2"/>
    </font>
    <font>
      <sz val="10"/>
      <color theme="8" tint="-0.249977111117893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b/>
      <sz val="22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1" applyAlignment="1" applyProtection="1">
      <alignment horizontal="left"/>
      <protection hidden="1"/>
    </xf>
    <xf numFmtId="0" fontId="1" fillId="0" borderId="0" xfId="1" applyAlignment="1" applyProtection="1">
      <alignment horizontal="center"/>
      <protection hidden="1"/>
    </xf>
    <xf numFmtId="0" fontId="10" fillId="0" borderId="0" xfId="1" applyFont="1" applyProtection="1">
      <protection hidden="1"/>
    </xf>
    <xf numFmtId="0" fontId="1" fillId="0" borderId="0" xfId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6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/>
      <protection hidden="1"/>
    </xf>
    <xf numFmtId="0" fontId="1" fillId="0" borderId="0" xfId="1" applyAlignment="1" applyProtection="1">
      <alignment horizontal="center" vertical="center"/>
      <protection hidden="1"/>
    </xf>
    <xf numFmtId="0" fontId="4" fillId="0" borderId="0" xfId="2" applyFont="1" applyBorder="1" applyAlignment="1" applyProtection="1">
      <alignment horizontal="center" vertical="center"/>
      <protection hidden="1"/>
    </xf>
    <xf numFmtId="0" fontId="4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Protection="1"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14" fillId="0" borderId="0" xfId="1" applyFont="1" applyProtection="1"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left"/>
      <protection hidden="1"/>
    </xf>
    <xf numFmtId="0" fontId="6" fillId="0" borderId="0" xfId="1" applyFont="1" applyProtection="1">
      <protection hidden="1"/>
    </xf>
    <xf numFmtId="1" fontId="11" fillId="0" borderId="0" xfId="1" applyNumberFormat="1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7" fillId="0" borderId="0" xfId="1" applyFont="1" applyProtection="1">
      <protection hidden="1"/>
    </xf>
    <xf numFmtId="0" fontId="19" fillId="0" borderId="0" xfId="1" applyFont="1" applyAlignment="1" applyProtection="1">
      <alignment horizontal="left"/>
      <protection hidden="1"/>
    </xf>
    <xf numFmtId="1" fontId="19" fillId="0" borderId="0" xfId="1" applyNumberFormat="1" applyFont="1" applyAlignment="1" applyProtection="1">
      <alignment horizontal="left"/>
      <protection hidden="1"/>
    </xf>
    <xf numFmtId="0" fontId="21" fillId="0" borderId="0" xfId="0" applyFont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4" fontId="22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" fontId="22" fillId="0" borderId="0" xfId="0" applyNumberFormat="1" applyFont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left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11" fillId="2" borderId="3" xfId="1" applyFont="1" applyFill="1" applyBorder="1" applyAlignment="1" applyProtection="1">
      <alignment horizontal="center"/>
      <protection hidden="1"/>
    </xf>
    <xf numFmtId="0" fontId="11" fillId="2" borderId="4" xfId="1" applyFont="1" applyFill="1" applyBorder="1" applyAlignment="1" applyProtection="1">
      <alignment horizontal="center"/>
      <protection hidden="1"/>
    </xf>
    <xf numFmtId="0" fontId="7" fillId="0" borderId="5" xfId="1" applyFont="1" applyBorder="1" applyAlignment="1" applyProtection="1">
      <alignment horizontal="left" vertical="center"/>
      <protection hidden="1"/>
    </xf>
    <xf numFmtId="0" fontId="7" fillId="0" borderId="5" xfId="1" applyFont="1" applyBorder="1" applyAlignment="1" applyProtection="1">
      <alignment horizontal="center"/>
      <protection hidden="1"/>
    </xf>
    <xf numFmtId="0" fontId="5" fillId="0" borderId="5" xfId="1" applyFont="1" applyBorder="1" applyAlignment="1" applyProtection="1">
      <alignment horizontal="left"/>
      <protection hidden="1"/>
    </xf>
    <xf numFmtId="0" fontId="5" fillId="0" borderId="5" xfId="1" applyFont="1" applyBorder="1" applyAlignment="1" applyProtection="1">
      <alignment horizontal="left" indent="3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center"/>
      <protection hidden="1"/>
    </xf>
    <xf numFmtId="0" fontId="5" fillId="0" borderId="6" xfId="1" applyFont="1" applyBorder="1" applyAlignment="1" applyProtection="1">
      <alignment horizontal="left"/>
      <protection hidden="1"/>
    </xf>
    <xf numFmtId="0" fontId="5" fillId="0" borderId="6" xfId="1" applyFont="1" applyBorder="1" applyAlignment="1" applyProtection="1">
      <alignment horizontal="left" indent="3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center"/>
      <protection hidden="1"/>
    </xf>
    <xf numFmtId="0" fontId="5" fillId="0" borderId="7" xfId="1" applyFont="1" applyBorder="1" applyAlignment="1" applyProtection="1">
      <alignment horizontal="left"/>
      <protection hidden="1"/>
    </xf>
    <xf numFmtId="0" fontId="5" fillId="0" borderId="7" xfId="1" applyFont="1" applyBorder="1" applyAlignment="1" applyProtection="1">
      <alignment horizontal="left" indent="3"/>
      <protection hidden="1"/>
    </xf>
    <xf numFmtId="0" fontId="24" fillId="0" borderId="0" xfId="2" applyFont="1" applyBorder="1" applyAlignment="1" applyProtection="1">
      <alignment horizontal="left" vertical="center" indent="3"/>
      <protection hidden="1"/>
    </xf>
    <xf numFmtId="0" fontId="25" fillId="0" borderId="0" xfId="2" applyFont="1" applyBorder="1" applyAlignment="1" applyProtection="1">
      <alignment vertical="center"/>
      <protection hidden="1"/>
    </xf>
    <xf numFmtId="0" fontId="24" fillId="0" borderId="12" xfId="2" applyFont="1" applyBorder="1" applyAlignment="1" applyProtection="1">
      <alignment vertical="center"/>
      <protection hidden="1"/>
    </xf>
    <xf numFmtId="0" fontId="24" fillId="0" borderId="13" xfId="2" applyFont="1" applyBorder="1" applyAlignment="1" applyProtection="1">
      <alignment horizontal="left" vertical="center" indent="3"/>
      <protection hidden="1"/>
    </xf>
    <xf numFmtId="0" fontId="25" fillId="0" borderId="13" xfId="2" applyFont="1" applyBorder="1" applyAlignment="1" applyProtection="1">
      <alignment vertical="center"/>
      <protection hidden="1"/>
    </xf>
    <xf numFmtId="0" fontId="24" fillId="0" borderId="14" xfId="2" applyFont="1" applyBorder="1" applyAlignment="1" applyProtection="1">
      <alignment vertical="center"/>
      <protection hidden="1"/>
    </xf>
    <xf numFmtId="0" fontId="7" fillId="0" borderId="6" xfId="1" applyFont="1" applyBorder="1" applyAlignment="1" applyProtection="1">
      <alignment horizontal="left" vertical="center" indent="1"/>
      <protection hidden="1"/>
    </xf>
    <xf numFmtId="0" fontId="7" fillId="0" borderId="7" xfId="1" applyFont="1" applyBorder="1" applyAlignment="1" applyProtection="1">
      <alignment horizontal="left" vertical="center" indent="1"/>
      <protection hidden="1"/>
    </xf>
    <xf numFmtId="0" fontId="7" fillId="0" borderId="5" xfId="1" applyFont="1" applyBorder="1" applyAlignment="1" applyProtection="1">
      <alignment horizontal="left" vertical="center" indent="1"/>
      <protection hidden="1"/>
    </xf>
    <xf numFmtId="0" fontId="7" fillId="4" borderId="6" xfId="1" applyFont="1" applyFill="1" applyBorder="1" applyAlignment="1" applyProtection="1">
      <alignment horizontal="left" vertical="center" indent="1"/>
      <protection hidden="1"/>
    </xf>
    <xf numFmtId="0" fontId="24" fillId="4" borderId="0" xfId="2" applyFont="1" applyFill="1" applyBorder="1" applyAlignment="1" applyProtection="1">
      <alignment horizontal="left" vertical="center" indent="3"/>
      <protection hidden="1"/>
    </xf>
    <xf numFmtId="0" fontId="25" fillId="4" borderId="0" xfId="2" applyFont="1" applyFill="1" applyBorder="1" applyAlignment="1" applyProtection="1">
      <alignment vertical="center"/>
      <protection hidden="1"/>
    </xf>
    <xf numFmtId="0" fontId="24" fillId="4" borderId="12" xfId="2" applyFont="1" applyFill="1" applyBorder="1" applyAlignment="1" applyProtection="1">
      <alignment vertical="center"/>
      <protection hidden="1"/>
    </xf>
    <xf numFmtId="0" fontId="7" fillId="4" borderId="7" xfId="1" applyFont="1" applyFill="1" applyBorder="1" applyAlignment="1" applyProtection="1">
      <alignment horizontal="left" vertical="center" indent="1"/>
      <protection hidden="1"/>
    </xf>
    <xf numFmtId="164" fontId="24" fillId="0" borderId="0" xfId="2" quotePrefix="1" applyNumberFormat="1" applyFont="1" applyBorder="1" applyAlignment="1" applyProtection="1">
      <alignment horizontal="center" vertical="center"/>
      <protection hidden="1"/>
    </xf>
    <xf numFmtId="164" fontId="24" fillId="4" borderId="0" xfId="2" quotePrefix="1" applyNumberFormat="1" applyFont="1" applyFill="1" applyBorder="1" applyAlignment="1" applyProtection="1">
      <alignment horizontal="center" vertical="center"/>
      <protection hidden="1"/>
    </xf>
    <xf numFmtId="164" fontId="24" fillId="0" borderId="13" xfId="2" quotePrefix="1" applyNumberFormat="1" applyFont="1" applyBorder="1" applyAlignment="1" applyProtection="1">
      <alignment horizontal="center" vertical="center"/>
      <protection hidden="1"/>
    </xf>
    <xf numFmtId="164" fontId="24" fillId="4" borderId="13" xfId="2" applyNumberFormat="1" applyFont="1" applyFill="1" applyBorder="1" applyAlignment="1" applyProtection="1">
      <alignment horizontal="center" vertical="center"/>
      <protection hidden="1"/>
    </xf>
    <xf numFmtId="164" fontId="24" fillId="0" borderId="15" xfId="2" applyNumberFormat="1" applyFont="1" applyBorder="1" applyAlignment="1" applyProtection="1">
      <alignment horizontal="center" vertical="center"/>
      <protection hidden="1"/>
    </xf>
    <xf numFmtId="164" fontId="24" fillId="0" borderId="0" xfId="2" applyNumberFormat="1" applyFont="1" applyFill="1" applyBorder="1" applyAlignment="1" applyProtection="1">
      <alignment horizontal="center" vertical="center"/>
      <protection hidden="1"/>
    </xf>
    <xf numFmtId="0" fontId="24" fillId="4" borderId="0" xfId="2" applyFont="1" applyFill="1" applyBorder="1" applyAlignment="1" applyProtection="1">
      <alignment horizontal="left" vertical="center" indent="2"/>
      <protection hidden="1"/>
    </xf>
    <xf numFmtId="164" fontId="24" fillId="0" borderId="0" xfId="2" applyNumberFormat="1" applyFont="1" applyFill="1" applyBorder="1" applyAlignment="1" applyProtection="1">
      <alignment horizontal="left" vertical="center" indent="2"/>
      <protection hidden="1"/>
    </xf>
    <xf numFmtId="164" fontId="24" fillId="0" borderId="15" xfId="2" applyNumberFormat="1" applyFont="1" applyBorder="1" applyAlignment="1" applyProtection="1">
      <alignment horizontal="left" vertical="center" indent="2"/>
      <protection hidden="1"/>
    </xf>
    <xf numFmtId="0" fontId="23" fillId="4" borderId="16" xfId="2" applyFont="1" applyFill="1" applyBorder="1" applyAlignment="1" applyProtection="1">
      <alignment horizontal="left" vertical="center" indent="2"/>
      <protection hidden="1"/>
    </xf>
    <xf numFmtId="0" fontId="25" fillId="0" borderId="15" xfId="2" applyFont="1" applyBorder="1" applyAlignment="1" applyProtection="1">
      <alignment horizontal="left" vertical="center" indent="2"/>
      <protection hidden="1"/>
    </xf>
    <xf numFmtId="0" fontId="24" fillId="0" borderId="11" xfId="2" applyFont="1" applyBorder="1" applyAlignment="1" applyProtection="1">
      <alignment horizontal="left" vertical="center" indent="2"/>
      <protection hidden="1"/>
    </xf>
    <xf numFmtId="164" fontId="24" fillId="4" borderId="0" xfId="2" quotePrefix="1" applyNumberFormat="1" applyFont="1" applyFill="1" applyBorder="1" applyAlignment="1" applyProtection="1">
      <alignment horizontal="left" vertical="center" indent="2"/>
      <protection hidden="1"/>
    </xf>
    <xf numFmtId="0" fontId="25" fillId="4" borderId="0" xfId="2" applyFont="1" applyFill="1" applyBorder="1" applyAlignment="1" applyProtection="1">
      <alignment horizontal="left" vertical="center" indent="2"/>
      <protection hidden="1"/>
    </xf>
    <xf numFmtId="0" fontId="24" fillId="4" borderId="12" xfId="2" applyFont="1" applyFill="1" applyBorder="1" applyAlignment="1" applyProtection="1">
      <alignment horizontal="left" vertical="center" indent="2"/>
      <protection hidden="1"/>
    </xf>
    <xf numFmtId="0" fontId="24" fillId="0" borderId="12" xfId="2" applyFont="1" applyFill="1" applyBorder="1" applyAlignment="1" applyProtection="1">
      <alignment horizontal="left" vertical="center" indent="2"/>
      <protection hidden="1"/>
    </xf>
    <xf numFmtId="0" fontId="8" fillId="3" borderId="5" xfId="1" applyFont="1" applyFill="1" applyBorder="1" applyAlignment="1" applyProtection="1">
      <alignment horizontal="center" vertical="center"/>
      <protection hidden="1"/>
    </xf>
    <xf numFmtId="0" fontId="24" fillId="0" borderId="0" xfId="2" applyFont="1" applyFill="1" applyBorder="1" applyAlignment="1" applyProtection="1">
      <alignment horizontal="left" vertical="center" indent="2"/>
      <protection hidden="1"/>
    </xf>
    <xf numFmtId="0" fontId="5" fillId="0" borderId="0" xfId="2" applyFont="1" applyFill="1" applyBorder="1" applyAlignment="1" applyProtection="1">
      <alignment horizontal="left" vertical="center" indent="2"/>
      <protection hidden="1"/>
    </xf>
    <xf numFmtId="164" fontId="24" fillId="4" borderId="0" xfId="2" applyNumberFormat="1" applyFont="1" applyFill="1" applyBorder="1" applyAlignment="1" applyProtection="1">
      <alignment horizontal="left" vertical="center" indent="2"/>
      <protection hidden="1"/>
    </xf>
    <xf numFmtId="0" fontId="25" fillId="4" borderId="13" xfId="2" applyFont="1" applyFill="1" applyBorder="1" applyAlignment="1" applyProtection="1">
      <alignment horizontal="center" vertical="center"/>
      <protection hidden="1"/>
    </xf>
    <xf numFmtId="0" fontId="24" fillId="4" borderId="14" xfId="2" applyFont="1" applyFill="1" applyBorder="1" applyAlignment="1" applyProtection="1">
      <alignment horizontal="center" vertical="center"/>
      <protection hidden="1"/>
    </xf>
    <xf numFmtId="164" fontId="13" fillId="0" borderId="0" xfId="2" quotePrefix="1" applyNumberFormat="1" applyFont="1" applyBorder="1" applyAlignment="1" applyProtection="1">
      <alignment horizontal="center" vertical="center"/>
      <protection hidden="1"/>
    </xf>
    <xf numFmtId="164" fontId="13" fillId="4" borderId="0" xfId="2" quotePrefix="1" applyNumberFormat="1" applyFont="1" applyFill="1" applyBorder="1" applyAlignment="1" applyProtection="1">
      <alignment horizontal="center" vertical="center"/>
      <protection hidden="1"/>
    </xf>
    <xf numFmtId="164" fontId="13" fillId="0" borderId="13" xfId="2" quotePrefix="1" applyNumberFormat="1" applyFont="1" applyBorder="1" applyAlignment="1" applyProtection="1">
      <alignment horizontal="center" vertical="center"/>
      <protection hidden="1"/>
    </xf>
    <xf numFmtId="164" fontId="13" fillId="0" borderId="15" xfId="2" applyNumberFormat="1" applyFont="1" applyBorder="1" applyAlignment="1" applyProtection="1">
      <alignment horizontal="center" vertical="center"/>
      <protection hidden="1"/>
    </xf>
    <xf numFmtId="164" fontId="13" fillId="0" borderId="0" xfId="2" applyNumberFormat="1" applyFont="1" applyFill="1" applyBorder="1" applyAlignment="1" applyProtection="1">
      <alignment horizontal="center" vertical="center"/>
      <protection hidden="1"/>
    </xf>
    <xf numFmtId="164" fontId="13" fillId="4" borderId="0" xfId="2" applyNumberFormat="1" applyFont="1" applyFill="1" applyBorder="1" applyAlignment="1" applyProtection="1">
      <alignment horizontal="center" vertical="center"/>
      <protection hidden="1"/>
    </xf>
    <xf numFmtId="164" fontId="13" fillId="0" borderId="0" xfId="2" quotePrefix="1" applyNumberFormat="1" applyFont="1" applyFill="1" applyBorder="1" applyAlignment="1" applyProtection="1">
      <alignment horizontal="center" vertical="center"/>
      <protection hidden="1"/>
    </xf>
    <xf numFmtId="164" fontId="13" fillId="0" borderId="12" xfId="2" applyNumberFormat="1" applyFont="1" applyFill="1" applyBorder="1" applyAlignment="1" applyProtection="1">
      <alignment horizontal="center" vertical="center"/>
      <protection hidden="1"/>
    </xf>
    <xf numFmtId="0" fontId="11" fillId="2" borderId="18" xfId="1" applyFont="1" applyFill="1" applyBorder="1" applyAlignment="1" applyProtection="1">
      <alignment horizontal="center" vertical="center"/>
      <protection hidden="1"/>
    </xf>
    <xf numFmtId="0" fontId="11" fillId="2" borderId="19" xfId="1" applyFont="1" applyFill="1" applyBorder="1" applyAlignment="1" applyProtection="1">
      <alignment horizontal="center" vertical="center"/>
      <protection hidden="1"/>
    </xf>
    <xf numFmtId="0" fontId="11" fillId="2" borderId="23" xfId="1" applyFont="1" applyFill="1" applyBorder="1" applyAlignment="1" applyProtection="1">
      <alignment horizontal="center"/>
      <protection hidden="1"/>
    </xf>
    <xf numFmtId="0" fontId="11" fillId="2" borderId="18" xfId="1" applyFont="1" applyFill="1" applyBorder="1" applyAlignment="1" applyProtection="1">
      <alignment horizontal="center"/>
      <protection hidden="1"/>
    </xf>
    <xf numFmtId="0" fontId="11" fillId="2" borderId="19" xfId="1" applyFont="1" applyFill="1" applyBorder="1" applyAlignment="1" applyProtection="1">
      <alignment horizontal="center"/>
      <protection hidden="1"/>
    </xf>
    <xf numFmtId="0" fontId="11" fillId="2" borderId="23" xfId="1" applyFont="1" applyFill="1" applyBorder="1" applyAlignment="1" applyProtection="1">
      <alignment horizontal="center" vertical="center"/>
      <protection hidden="1"/>
    </xf>
    <xf numFmtId="0" fontId="11" fillId="2" borderId="24" xfId="1" applyFont="1" applyFill="1" applyBorder="1" applyAlignment="1" applyProtection="1">
      <alignment horizontal="center"/>
      <protection hidden="1"/>
    </xf>
    <xf numFmtId="0" fontId="24" fillId="0" borderId="5" xfId="1" applyFont="1" applyBorder="1" applyAlignment="1" applyProtection="1">
      <alignment horizontal="left" vertical="center"/>
      <protection hidden="1"/>
    </xf>
    <xf numFmtId="0" fontId="24" fillId="0" borderId="6" xfId="1" applyFont="1" applyBorder="1" applyAlignment="1" applyProtection="1">
      <alignment horizontal="left" vertical="center"/>
      <protection hidden="1"/>
    </xf>
    <xf numFmtId="0" fontId="24" fillId="0" borderId="7" xfId="1" applyFont="1" applyBorder="1" applyAlignment="1" applyProtection="1">
      <alignment horizontal="left" vertical="center"/>
      <protection hidden="1"/>
    </xf>
    <xf numFmtId="164" fontId="23" fillId="0" borderId="0" xfId="2" applyNumberFormat="1" applyFont="1" applyBorder="1" applyAlignment="1" applyProtection="1">
      <alignment horizontal="left" vertical="center" indent="2"/>
      <protection hidden="1"/>
    </xf>
    <xf numFmtId="0" fontId="23" fillId="4" borderId="0" xfId="2" applyFont="1" applyFill="1" applyBorder="1" applyAlignment="1" applyProtection="1">
      <alignment horizontal="left" vertical="center" indent="2"/>
      <protection hidden="1"/>
    </xf>
    <xf numFmtId="164" fontId="23" fillId="0" borderId="0" xfId="2" applyNumberFormat="1" applyFont="1" applyFill="1" applyBorder="1" applyAlignment="1" applyProtection="1">
      <alignment horizontal="left" vertical="center" indent="2"/>
      <protection hidden="1"/>
    </xf>
    <xf numFmtId="164" fontId="23" fillId="0" borderId="13" xfId="2" applyNumberFormat="1" applyFont="1" applyFill="1" applyBorder="1" applyAlignment="1" applyProtection="1">
      <alignment horizontal="left" vertical="center" indent="2"/>
      <protection hidden="1"/>
    </xf>
    <xf numFmtId="164" fontId="23" fillId="0" borderId="15" xfId="2" applyNumberFormat="1" applyFont="1" applyBorder="1" applyAlignment="1" applyProtection="1">
      <alignment horizontal="left" vertical="center" indent="2"/>
      <protection hidden="1"/>
    </xf>
    <xf numFmtId="164" fontId="23" fillId="4" borderId="0" xfId="2" applyNumberFormat="1" applyFont="1" applyFill="1" applyBorder="1" applyAlignment="1" applyProtection="1">
      <alignment horizontal="left" vertical="center" indent="2"/>
      <protection hidden="1"/>
    </xf>
    <xf numFmtId="0" fontId="23" fillId="0" borderId="0" xfId="2" applyFont="1" applyFill="1" applyBorder="1" applyAlignment="1" applyProtection="1">
      <alignment horizontal="left" vertical="center" indent="2"/>
      <protection hidden="1"/>
    </xf>
    <xf numFmtId="164" fontId="23" fillId="0" borderId="17" xfId="2" applyNumberFormat="1" applyFont="1" applyBorder="1" applyAlignment="1" applyProtection="1">
      <alignment horizontal="left" vertical="center" indent="2"/>
      <protection hidden="1"/>
    </xf>
    <xf numFmtId="164" fontId="23" fillId="0" borderId="16" xfId="2" applyNumberFormat="1" applyFont="1" applyFill="1" applyBorder="1" applyAlignment="1" applyProtection="1">
      <alignment horizontal="left" vertical="center" indent="2"/>
      <protection hidden="1"/>
    </xf>
    <xf numFmtId="164" fontId="23" fillId="4" borderId="16" xfId="2" applyNumberFormat="1" applyFont="1" applyFill="1" applyBorder="1" applyAlignment="1" applyProtection="1">
      <alignment horizontal="left" vertical="center" indent="2"/>
      <protection hidden="1"/>
    </xf>
    <xf numFmtId="0" fontId="23" fillId="0" borderId="16" xfId="2" applyFont="1" applyFill="1" applyBorder="1" applyAlignment="1" applyProtection="1">
      <alignment horizontal="left" vertical="center" indent="2"/>
      <protection hidden="1"/>
    </xf>
    <xf numFmtId="164" fontId="23" fillId="4" borderId="2" xfId="2" applyNumberFormat="1" applyFont="1" applyFill="1" applyBorder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left"/>
      <protection hidden="1"/>
    </xf>
    <xf numFmtId="0" fontId="5" fillId="0" borderId="6" xfId="1" applyFont="1" applyBorder="1" applyAlignment="1" applyProtection="1">
      <alignment horizontal="center"/>
      <protection hidden="1"/>
    </xf>
    <xf numFmtId="0" fontId="5" fillId="0" borderId="5" xfId="1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4" fontId="26" fillId="0" borderId="0" xfId="0" applyNumberFormat="1" applyFont="1" applyAlignment="1" applyProtection="1">
      <alignment horizontal="center" vertical="center"/>
      <protection hidden="1"/>
    </xf>
    <xf numFmtId="1" fontId="26" fillId="0" borderId="0" xfId="0" applyNumberFormat="1" applyFont="1" applyAlignment="1" applyProtection="1">
      <alignment horizontal="center" vertical="center"/>
      <protection hidden="1"/>
    </xf>
    <xf numFmtId="0" fontId="8" fillId="3" borderId="17" xfId="1" applyFont="1" applyFill="1" applyBorder="1" applyAlignment="1" applyProtection="1">
      <alignment horizontal="center" vertical="center"/>
      <protection hidden="1"/>
    </xf>
    <xf numFmtId="0" fontId="8" fillId="3" borderId="15" xfId="1" applyFont="1" applyFill="1" applyBorder="1" applyAlignment="1" applyProtection="1">
      <alignment horizontal="center" vertical="center"/>
      <protection hidden="1"/>
    </xf>
    <xf numFmtId="0" fontId="8" fillId="3" borderId="11" xfId="1" applyFont="1" applyFill="1" applyBorder="1" applyAlignment="1" applyProtection="1">
      <alignment horizontal="center" vertical="center"/>
      <protection hidden="1"/>
    </xf>
    <xf numFmtId="0" fontId="20" fillId="2" borderId="0" xfId="1" applyFont="1" applyFill="1" applyAlignment="1" applyProtection="1">
      <alignment horizontal="center" vertical="center"/>
      <protection hidden="1"/>
    </xf>
    <xf numFmtId="164" fontId="12" fillId="2" borderId="8" xfId="1" quotePrefix="1" applyNumberFormat="1" applyFont="1" applyFill="1" applyBorder="1" applyAlignment="1" applyProtection="1">
      <alignment horizontal="center" vertical="center"/>
      <protection hidden="1"/>
    </xf>
    <xf numFmtId="164" fontId="12" fillId="2" borderId="9" xfId="1" quotePrefix="1" applyNumberFormat="1" applyFont="1" applyFill="1" applyBorder="1" applyAlignment="1" applyProtection="1">
      <alignment horizontal="center" vertical="center"/>
      <protection hidden="1"/>
    </xf>
    <xf numFmtId="164" fontId="12" fillId="2" borderId="10" xfId="1" quotePrefix="1" applyNumberFormat="1" applyFont="1" applyFill="1" applyBorder="1" applyAlignment="1" applyProtection="1">
      <alignment horizontal="center" vertical="center"/>
      <protection hidden="1"/>
    </xf>
    <xf numFmtId="0" fontId="8" fillId="5" borderId="20" xfId="1" applyFont="1" applyFill="1" applyBorder="1" applyAlignment="1" applyProtection="1">
      <alignment horizontal="center" vertical="center"/>
      <protection hidden="1"/>
    </xf>
    <xf numFmtId="0" fontId="8" fillId="5" borderId="21" xfId="1" applyFont="1" applyFill="1" applyBorder="1" applyAlignment="1" applyProtection="1">
      <alignment horizontal="center" vertical="center"/>
      <protection hidden="1"/>
    </xf>
    <xf numFmtId="0" fontId="8" fillId="5" borderId="22" xfId="1" applyFont="1" applyFill="1" applyBorder="1" applyAlignment="1" applyProtection="1">
      <alignment horizontal="center" vertical="center"/>
      <protection hidden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FF7C80"/>
      <color rgb="FFFF3300"/>
      <color rgb="FFC2D8F8"/>
      <color rgb="FF72B6E0"/>
      <color rgb="FF0099CC"/>
      <color rgb="FF00B6F6"/>
      <color rgb="FF31CBDB"/>
      <color rgb="FF10C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8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3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10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12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14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15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ELECT!A1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84897</xdr:colOff>
      <xdr:row>0</xdr:row>
      <xdr:rowOff>91108</xdr:rowOff>
    </xdr:from>
    <xdr:to>
      <xdr:col>1</xdr:col>
      <xdr:colOff>2154721</xdr:colOff>
      <xdr:row>5</xdr:row>
      <xdr:rowOff>67406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BD9CF-8163-4CE1-9DEA-4CA6D894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97" y="91108"/>
          <a:ext cx="2210628" cy="10364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57EEAE-BF61-4DFE-B455-6ACCBA6EB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ACB9C5-55E7-4F01-864F-A58D5F701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885825</xdr:colOff>
      <xdr:row>1</xdr:row>
      <xdr:rowOff>104775</xdr:rowOff>
    </xdr:from>
    <xdr:to>
      <xdr:col>3</xdr:col>
      <xdr:colOff>908531</xdr:colOff>
      <xdr:row>11</xdr:row>
      <xdr:rowOff>17122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73DDEAE-B245-4FA2-96CE-A8C543629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86275" y="295275"/>
          <a:ext cx="2070581" cy="18744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C20D48-B85C-4343-85C1-F7D2D057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DDFF05-5E06-459D-A689-DB0FBB023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1209674</xdr:colOff>
      <xdr:row>0</xdr:row>
      <xdr:rowOff>177625</xdr:rowOff>
    </xdr:from>
    <xdr:to>
      <xdr:col>3</xdr:col>
      <xdr:colOff>1047750</xdr:colOff>
      <xdr:row>11</xdr:row>
      <xdr:rowOff>89074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39C39D0-5A5C-477B-9E5A-26845B4CA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177625"/>
          <a:ext cx="1885951" cy="20640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3563E7-98CB-4C4E-89AE-750ACE3FF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697A93-1155-4995-A1E7-D644F36B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1171575</xdr:colOff>
      <xdr:row>0</xdr:row>
      <xdr:rowOff>171450</xdr:rowOff>
    </xdr:from>
    <xdr:to>
      <xdr:col>3</xdr:col>
      <xdr:colOff>1009651</xdr:colOff>
      <xdr:row>11</xdr:row>
      <xdr:rowOff>82899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B1B0546-C090-4A9A-8662-C51BF4064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171450"/>
          <a:ext cx="1885951" cy="20640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96B1B-27A8-45C3-A66D-DEF30FAF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64C23-7F5C-4429-87FC-E7CD7C067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0</xdr:row>
      <xdr:rowOff>161925</xdr:rowOff>
    </xdr:from>
    <xdr:to>
      <xdr:col>3</xdr:col>
      <xdr:colOff>885826</xdr:colOff>
      <xdr:row>11</xdr:row>
      <xdr:rowOff>73374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4463FEF-56DE-4966-80D7-3A0152C78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61925"/>
          <a:ext cx="1885951" cy="20640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533D0D-E5A0-4A0C-ABA3-52F1855C3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C65D1-98C7-4051-AA00-5253A3BB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895350</xdr:colOff>
      <xdr:row>0</xdr:row>
      <xdr:rowOff>88090</xdr:rowOff>
    </xdr:from>
    <xdr:to>
      <xdr:col>3</xdr:col>
      <xdr:colOff>1162050</xdr:colOff>
      <xdr:row>11</xdr:row>
      <xdr:rowOff>64163</xdr:rowOff>
    </xdr:to>
    <xdr:pic>
      <xdr:nvPicPr>
        <xdr:cNvPr id="4" name="Imagem 3" descr="Manutenção De Compressores Ingersoll - JVA Compressores">
          <a:extLst>
            <a:ext uri="{FF2B5EF4-FFF2-40B4-BE49-F238E27FC236}">
              <a16:creationId xmlns:a16="http://schemas.microsoft.com/office/drawing/2014/main" id="{70522C9B-4C15-408F-AFFC-9E16ABD9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8090"/>
          <a:ext cx="2314575" cy="2128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54FE85-105A-4EA7-93B1-1892E3882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19CDFA-A0CC-43AD-9D3C-28FF77BB7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933450</xdr:colOff>
      <xdr:row>0</xdr:row>
      <xdr:rowOff>95250</xdr:rowOff>
    </xdr:from>
    <xdr:to>
      <xdr:col>3</xdr:col>
      <xdr:colOff>1200150</xdr:colOff>
      <xdr:row>11</xdr:row>
      <xdr:rowOff>71323</xdr:rowOff>
    </xdr:to>
    <xdr:pic>
      <xdr:nvPicPr>
        <xdr:cNvPr id="4" name="Imagem 3" descr="Manutenção De Compressores Ingersoll - JVA Compressores">
          <a:extLst>
            <a:ext uri="{FF2B5EF4-FFF2-40B4-BE49-F238E27FC236}">
              <a16:creationId xmlns:a16="http://schemas.microsoft.com/office/drawing/2014/main" id="{7FF820CF-AB1C-4259-BC46-84536C52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95250"/>
          <a:ext cx="2314575" cy="2128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9A0265-D75E-4C81-813C-29CAA2F1C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D6C5DF-BAC5-4A68-BA09-CB305BA9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0</xdr:row>
      <xdr:rowOff>85725</xdr:rowOff>
    </xdr:from>
    <xdr:to>
      <xdr:col>3</xdr:col>
      <xdr:colOff>1104900</xdr:colOff>
      <xdr:row>11</xdr:row>
      <xdr:rowOff>61798</xdr:rowOff>
    </xdr:to>
    <xdr:pic>
      <xdr:nvPicPr>
        <xdr:cNvPr id="4" name="Imagem 3" descr="Manutenção De Compressores Ingersoll - JVA Compressores">
          <a:extLst>
            <a:ext uri="{FF2B5EF4-FFF2-40B4-BE49-F238E27FC236}">
              <a16:creationId xmlns:a16="http://schemas.microsoft.com/office/drawing/2014/main" id="{7EE95430-81B0-4F2F-9CF0-1C8D3B761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5725"/>
          <a:ext cx="2314575" cy="2128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33942F-5125-464E-A2E2-483F1DBCD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85F48A-ABF1-4319-94D6-215CCA78D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0</xdr:row>
      <xdr:rowOff>152400</xdr:rowOff>
    </xdr:from>
    <xdr:to>
      <xdr:col>3</xdr:col>
      <xdr:colOff>1266825</xdr:colOff>
      <xdr:row>11</xdr:row>
      <xdr:rowOff>128473</xdr:rowOff>
    </xdr:to>
    <xdr:pic>
      <xdr:nvPicPr>
        <xdr:cNvPr id="4" name="Imagem 3" descr="Manutenção De Compressores Ingersoll - JVA Compressores">
          <a:extLst>
            <a:ext uri="{FF2B5EF4-FFF2-40B4-BE49-F238E27FC236}">
              <a16:creationId xmlns:a16="http://schemas.microsoft.com/office/drawing/2014/main" id="{A876949C-2813-42B3-BBD1-996B94DCC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52400"/>
          <a:ext cx="2314575" cy="2128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D36AD4-06C6-45CA-B912-C757DF3F6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1382CA-C768-4DB3-AA76-1D979413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0</xdr:row>
      <xdr:rowOff>133350</xdr:rowOff>
    </xdr:from>
    <xdr:to>
      <xdr:col>3</xdr:col>
      <xdr:colOff>1153991</xdr:colOff>
      <xdr:row>11</xdr:row>
      <xdr:rowOff>67058</xdr:rowOff>
    </xdr:to>
    <xdr:pic>
      <xdr:nvPicPr>
        <xdr:cNvPr id="4" name="Imagem 3" descr="Compresor Ingersoll Rand Ssr Ep 200 | Mercado Libre">
          <a:extLst>
            <a:ext uri="{FF2B5EF4-FFF2-40B4-BE49-F238E27FC236}">
              <a16:creationId xmlns:a16="http://schemas.microsoft.com/office/drawing/2014/main" id="{B1D8A68E-D7CD-45A0-BDE3-469E53BCDE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8" r="4546" b="6020"/>
        <a:stretch/>
      </xdr:blipFill>
      <xdr:spPr bwMode="auto">
        <a:xfrm>
          <a:off x="4543425" y="133350"/>
          <a:ext cx="2258891" cy="208635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2E9E2C-5BFE-4926-99F4-EAEB1101E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5CB2F-0BE2-42A0-B5F7-99D0DF583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0</xdr:row>
      <xdr:rowOff>133350</xdr:rowOff>
    </xdr:from>
    <xdr:to>
      <xdr:col>3</xdr:col>
      <xdr:colOff>1077791</xdr:colOff>
      <xdr:row>11</xdr:row>
      <xdr:rowOff>67058</xdr:rowOff>
    </xdr:to>
    <xdr:pic>
      <xdr:nvPicPr>
        <xdr:cNvPr id="4" name="Imagem 3" descr="Compresor Ingersoll Rand Ssr Ep 200 | Mercado Libre">
          <a:extLst>
            <a:ext uri="{FF2B5EF4-FFF2-40B4-BE49-F238E27FC236}">
              <a16:creationId xmlns:a16="http://schemas.microsoft.com/office/drawing/2014/main" id="{7410C0BB-8A4E-4990-820D-3CBC1170B1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8" r="4546" b="6020"/>
        <a:stretch/>
      </xdr:blipFill>
      <xdr:spPr bwMode="auto">
        <a:xfrm>
          <a:off x="4467225" y="133350"/>
          <a:ext cx="2258891" cy="208635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4A1EBDC-9FC5-4905-99EE-7B8B52AF5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10" name="Imagem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82A6C2-6532-4D4A-9A16-6ABE18E0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0</xdr:row>
      <xdr:rowOff>152400</xdr:rowOff>
    </xdr:from>
    <xdr:to>
      <xdr:col>3</xdr:col>
      <xdr:colOff>1023544</xdr:colOff>
      <xdr:row>11</xdr:row>
      <xdr:rowOff>64693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A4C58A-770D-415A-AAFC-70477F5BB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52400"/>
          <a:ext cx="2204644" cy="20649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21BDDD-5A9D-487B-BC47-AD3A75D47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6D6564-DBFE-4D21-99D1-337784C7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0</xdr:row>
      <xdr:rowOff>142875</xdr:rowOff>
    </xdr:from>
    <xdr:to>
      <xdr:col>3</xdr:col>
      <xdr:colOff>1077791</xdr:colOff>
      <xdr:row>11</xdr:row>
      <xdr:rowOff>76583</xdr:rowOff>
    </xdr:to>
    <xdr:pic>
      <xdr:nvPicPr>
        <xdr:cNvPr id="4" name="Imagem 3" descr="Compresor Ingersoll Rand Ssr Ep 200 | Mercado Libre">
          <a:extLst>
            <a:ext uri="{FF2B5EF4-FFF2-40B4-BE49-F238E27FC236}">
              <a16:creationId xmlns:a16="http://schemas.microsoft.com/office/drawing/2014/main" id="{4CF445A0-09C5-4901-8B0B-B2C872845D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8" r="4546" b="6020"/>
        <a:stretch/>
      </xdr:blipFill>
      <xdr:spPr bwMode="auto">
        <a:xfrm>
          <a:off x="4467225" y="142875"/>
          <a:ext cx="2258891" cy="208635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3D74C74-93EB-4627-9837-B8D338D4F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2DBF-EA06-4F3C-ABF5-069BBBD6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0</xdr:row>
      <xdr:rowOff>104775</xdr:rowOff>
    </xdr:from>
    <xdr:to>
      <xdr:col>3</xdr:col>
      <xdr:colOff>1134941</xdr:colOff>
      <xdr:row>11</xdr:row>
      <xdr:rowOff>38483</xdr:rowOff>
    </xdr:to>
    <xdr:pic>
      <xdr:nvPicPr>
        <xdr:cNvPr id="4" name="Imagem 3" descr="Compresor Ingersoll Rand Ssr Ep 200 | Mercado Libre">
          <a:extLst>
            <a:ext uri="{FF2B5EF4-FFF2-40B4-BE49-F238E27FC236}">
              <a16:creationId xmlns:a16="http://schemas.microsoft.com/office/drawing/2014/main" id="{BC6E2C77-A154-46BE-A4C3-039774D1AC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8" r="4546" b="6020"/>
        <a:stretch/>
      </xdr:blipFill>
      <xdr:spPr bwMode="auto">
        <a:xfrm>
          <a:off x="4524375" y="104775"/>
          <a:ext cx="2258891" cy="208635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A74055-D938-4EFD-A267-A645555D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0F1221-CE3B-4444-923D-38E023D26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0</xdr:row>
      <xdr:rowOff>152400</xdr:rowOff>
    </xdr:from>
    <xdr:to>
      <xdr:col>3</xdr:col>
      <xdr:colOff>1201616</xdr:colOff>
      <xdr:row>11</xdr:row>
      <xdr:rowOff>86108</xdr:rowOff>
    </xdr:to>
    <xdr:pic>
      <xdr:nvPicPr>
        <xdr:cNvPr id="4" name="Imagem 3" descr="Compresor Ingersoll Rand Ssr Ep 200 | Mercado Libre">
          <a:extLst>
            <a:ext uri="{FF2B5EF4-FFF2-40B4-BE49-F238E27FC236}">
              <a16:creationId xmlns:a16="http://schemas.microsoft.com/office/drawing/2014/main" id="{D75F6707-56E2-4EBB-8DBA-90C1171AE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8" r="4546" b="6020"/>
        <a:stretch/>
      </xdr:blipFill>
      <xdr:spPr bwMode="auto">
        <a:xfrm>
          <a:off x="4591050" y="152400"/>
          <a:ext cx="2258891" cy="208635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8AD310-4237-4DA5-87A8-D70C39CD3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A54B6F-D594-4910-B1AF-801D72B29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</xdr:colOff>
      <xdr:row>0</xdr:row>
      <xdr:rowOff>114300</xdr:rowOff>
    </xdr:from>
    <xdr:to>
      <xdr:col>3</xdr:col>
      <xdr:colOff>1381125</xdr:colOff>
      <xdr:row>11</xdr:row>
      <xdr:rowOff>76200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74357B1-F957-444B-986B-A04BEFC34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14300"/>
          <a:ext cx="2657475" cy="21145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4DCC56-00C5-4231-B5C4-BD74D876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EBD504-4828-4E75-9E83-9D96B3403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0</xdr:row>
      <xdr:rowOff>71456</xdr:rowOff>
    </xdr:from>
    <xdr:to>
      <xdr:col>3</xdr:col>
      <xdr:colOff>1352550</xdr:colOff>
      <xdr:row>11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B9C7593-ECD0-4D29-9E6C-8394246BC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71456"/>
          <a:ext cx="2638425" cy="216691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DF69E1-819C-4D55-BCB8-04C9C5B7C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62AEB2-C005-46C3-9DEC-8786D687D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0</xdr:row>
      <xdr:rowOff>105137</xdr:rowOff>
    </xdr:from>
    <xdr:to>
      <xdr:col>3</xdr:col>
      <xdr:colOff>1419225</xdr:colOff>
      <xdr:row>11</xdr:row>
      <xdr:rowOff>142875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6B494E3-E9E5-43A3-A7DB-9ADDB4227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105137"/>
          <a:ext cx="2667000" cy="21903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C79A12-1809-477C-98A0-B0046E9C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11EB83-AC29-4E9F-A24B-82B7E5F0D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0</xdr:row>
      <xdr:rowOff>180975</xdr:rowOff>
    </xdr:from>
    <xdr:to>
      <xdr:col>3</xdr:col>
      <xdr:colOff>1552575</xdr:colOff>
      <xdr:row>10</xdr:row>
      <xdr:rowOff>156367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FC665C7-D051-4F4E-82CC-9A718FF51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52875" y="180975"/>
          <a:ext cx="3248025" cy="196611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0D207D-86C0-422B-88AA-F01A02B6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B9DBB1-DAFE-467C-8FEC-1D38F73EA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1</xdr:row>
      <xdr:rowOff>19050</xdr:rowOff>
    </xdr:from>
    <xdr:to>
      <xdr:col>3</xdr:col>
      <xdr:colOff>1181099</xdr:colOff>
      <xdr:row>11</xdr:row>
      <xdr:rowOff>77925</xdr:rowOff>
    </xdr:to>
    <xdr:pic>
      <xdr:nvPicPr>
        <xdr:cNvPr id="4" name="Imagem 3" descr="oil-flooded-air-compressors 75nSHOT">
          <a:extLst>
            <a:ext uri="{FF2B5EF4-FFF2-40B4-BE49-F238E27FC236}">
              <a16:creationId xmlns:a16="http://schemas.microsoft.com/office/drawing/2014/main" id="{D010A9DC-1030-44F4-922B-4C27E36A04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66" t="8586" r="12765" b="3030"/>
        <a:stretch/>
      </xdr:blipFill>
      <xdr:spPr bwMode="auto">
        <a:xfrm>
          <a:off x="4524375" y="209550"/>
          <a:ext cx="2305049" cy="202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72E389-0E33-4C37-9045-CE60A4112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2F8D1B-C7CB-425E-8508-63650DCE7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0</xdr:row>
      <xdr:rowOff>161925</xdr:rowOff>
    </xdr:from>
    <xdr:to>
      <xdr:col>3</xdr:col>
      <xdr:colOff>1187298</xdr:colOff>
      <xdr:row>11</xdr:row>
      <xdr:rowOff>79774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221FEBE-71DA-4D40-B06F-7C1419948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19600" y="161925"/>
          <a:ext cx="2416023" cy="207049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65A869-0995-460E-AE2A-D1CB09DBC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91DF7D-30E9-4AB2-BC87-32F058D25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876300</xdr:colOff>
      <xdr:row>0</xdr:row>
      <xdr:rowOff>161925</xdr:rowOff>
    </xdr:from>
    <xdr:to>
      <xdr:col>3</xdr:col>
      <xdr:colOff>1244448</xdr:colOff>
      <xdr:row>11</xdr:row>
      <xdr:rowOff>79774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B43778-5378-4FFB-9FE2-41C2AFAB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0" y="161925"/>
          <a:ext cx="2416023" cy="2070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821399-2FBB-4FE3-B9B2-98B4E50D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DB0FC3-7D95-4E93-88C2-513AB845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885825</xdr:colOff>
      <xdr:row>0</xdr:row>
      <xdr:rowOff>95250</xdr:rowOff>
    </xdr:from>
    <xdr:to>
      <xdr:col>3</xdr:col>
      <xdr:colOff>1123949</xdr:colOff>
      <xdr:row>11</xdr:row>
      <xdr:rowOff>83743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F0603C-65BD-44DC-8FE0-82EB4A27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95250"/>
          <a:ext cx="2285999" cy="214114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899758-F097-421B-A88D-0BB0A855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FAED8-C73E-4929-A745-2966A749D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0</xdr:row>
      <xdr:rowOff>171450</xdr:rowOff>
    </xdr:from>
    <xdr:to>
      <xdr:col>3</xdr:col>
      <xdr:colOff>1130148</xdr:colOff>
      <xdr:row>11</xdr:row>
      <xdr:rowOff>89299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1F3ADBD-361E-4D7C-8169-F554F4520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62450" y="171450"/>
          <a:ext cx="2416023" cy="2070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651737-80F0-4A75-9625-A6EF5891E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F13EDF-2F20-4168-B573-9FC530F47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0</xdr:row>
      <xdr:rowOff>114300</xdr:rowOff>
    </xdr:from>
    <xdr:to>
      <xdr:col>3</xdr:col>
      <xdr:colOff>1104899</xdr:colOff>
      <xdr:row>11</xdr:row>
      <xdr:rowOff>102793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3BA45C7-0795-4096-8897-5EC415E5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14300"/>
          <a:ext cx="2285999" cy="2141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0D2E77-3BD9-431B-A419-6E9991359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B92DBE-86C4-4218-A72D-2E1CBC393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</xdr:row>
      <xdr:rowOff>11259</xdr:rowOff>
    </xdr:from>
    <xdr:to>
      <xdr:col>3</xdr:col>
      <xdr:colOff>1019175</xdr:colOff>
      <xdr:row>11</xdr:row>
      <xdr:rowOff>134541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D6055F3-7B5C-4C74-9A5B-4661F0C0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201759"/>
          <a:ext cx="2124075" cy="20854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E5AF85-E8AC-4188-8BD9-55C09ED13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C257E6-2D3C-4A96-A91F-C94E1D3DE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0</xdr:row>
      <xdr:rowOff>180975</xdr:rowOff>
    </xdr:from>
    <xdr:to>
      <xdr:col>3</xdr:col>
      <xdr:colOff>1000125</xdr:colOff>
      <xdr:row>11</xdr:row>
      <xdr:rowOff>113757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FF96AC-5438-4031-9569-0F59D9B7F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80975"/>
          <a:ext cx="2124075" cy="20854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43601E-908A-4ACE-A086-6F04F9ED5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223E82-8D21-4873-8763-8003ABAD6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0</xdr:row>
      <xdr:rowOff>161925</xdr:rowOff>
    </xdr:from>
    <xdr:to>
      <xdr:col>3</xdr:col>
      <xdr:colOff>1076325</xdr:colOff>
      <xdr:row>11</xdr:row>
      <xdr:rowOff>94707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ED5CD5A-6223-4B27-B5D0-A8AF62F7C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61925"/>
          <a:ext cx="2124075" cy="20854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1D8C59-26B5-4203-8BD9-5E5742F9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52FBAD-5E31-46FF-8002-64391AD21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0</xdr:row>
      <xdr:rowOff>180975</xdr:rowOff>
    </xdr:from>
    <xdr:to>
      <xdr:col>3</xdr:col>
      <xdr:colOff>1085850</xdr:colOff>
      <xdr:row>11</xdr:row>
      <xdr:rowOff>113757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F106E24-FECD-4570-B579-2D3D969D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80975"/>
          <a:ext cx="2124075" cy="20854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152401</xdr:rowOff>
    </xdr:from>
    <xdr:to>
      <xdr:col>1</xdr:col>
      <xdr:colOff>2614612</xdr:colOff>
      <xdr:row>7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76FA46-360E-4A92-ADCA-FCD67486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1"/>
          <a:ext cx="2662237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42862</xdr:rowOff>
    </xdr:from>
    <xdr:to>
      <xdr:col>4</xdr:col>
      <xdr:colOff>735329</xdr:colOff>
      <xdr:row>10</xdr:row>
      <xdr:rowOff>133349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635F32-9AA1-42CB-978E-73DFDC728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566862"/>
          <a:ext cx="668654" cy="557212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1</xdr:row>
      <xdr:rowOff>19050</xdr:rowOff>
    </xdr:from>
    <xdr:to>
      <xdr:col>3</xdr:col>
      <xdr:colOff>841856</xdr:colOff>
      <xdr:row>10</xdr:row>
      <xdr:rowOff>96497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864767C-C827-451E-BA56-2FC2FF74D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19600" y="209550"/>
          <a:ext cx="2070581" cy="1877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3">
    <tabColor rgb="FF0033CC"/>
  </sheetPr>
  <dimension ref="A1:LG1970"/>
  <sheetViews>
    <sheetView showGridLines="0" showRowColHeaders="0" zoomScale="115" zoomScaleNormal="115" workbookViewId="0"/>
  </sheetViews>
  <sheetFormatPr defaultColWidth="9.109375" defaultRowHeight="14.4" x14ac:dyDescent="0.3"/>
  <cols>
    <col min="1" max="1" width="2.109375" style="4" customWidth="1"/>
    <col min="2" max="2" width="32.88671875" style="4" customWidth="1"/>
    <col min="3" max="3" width="20.33203125" style="8" customWidth="1"/>
    <col min="4" max="4" width="3" style="8" customWidth="1"/>
    <col min="5" max="5" width="20.33203125" style="8" customWidth="1"/>
    <col min="6" max="6" width="3" style="8" customWidth="1"/>
    <col min="7" max="7" width="20.33203125" style="8" customWidth="1"/>
    <col min="8" max="8" width="3" style="8" customWidth="1"/>
    <col min="9" max="9" width="20.33203125" style="8" customWidth="1"/>
    <col min="10" max="10" width="3" style="8" customWidth="1"/>
    <col min="11" max="11" width="20.33203125" style="8" customWidth="1"/>
    <col min="12" max="12" width="3" style="8" customWidth="1"/>
    <col min="13" max="13" width="3.33203125" style="1" customWidth="1"/>
    <col min="14" max="260" width="9.109375" style="12"/>
    <col min="261" max="262" width="9.109375" style="20"/>
    <col min="263" max="263" width="15.5546875" style="24" customWidth="1"/>
    <col min="264" max="317" width="9.109375" style="12"/>
    <col min="318" max="319" width="9.109375" style="20"/>
    <col min="320" max="16384" width="9.109375" style="12"/>
  </cols>
  <sheetData>
    <row r="1" spans="1:13" ht="10.5" customHeight="1" x14ac:dyDescent="0.3">
      <c r="A1" s="21"/>
      <c r="B1" s="22"/>
      <c r="C1" s="9"/>
      <c r="D1" s="9"/>
      <c r="E1" s="10"/>
      <c r="F1" s="10"/>
      <c r="G1" s="11"/>
      <c r="H1" s="11"/>
      <c r="I1" s="11"/>
      <c r="J1" s="11"/>
      <c r="K1" s="11"/>
      <c r="L1" s="9"/>
    </row>
    <row r="2" spans="1:13" ht="18" customHeight="1" x14ac:dyDescent="0.3">
      <c r="A2" s="21"/>
      <c r="B2" s="19">
        <f ca="1">LG1970</f>
        <v>1</v>
      </c>
      <c r="C2" s="120" t="s">
        <v>330</v>
      </c>
      <c r="D2" s="120"/>
      <c r="E2" s="120"/>
      <c r="F2" s="120"/>
      <c r="G2" s="120"/>
      <c r="H2" s="120"/>
      <c r="I2" s="120"/>
      <c r="J2" s="120"/>
      <c r="K2" s="120"/>
      <c r="L2" s="120"/>
    </row>
    <row r="3" spans="1:13" ht="18" customHeight="1" x14ac:dyDescent="0.3">
      <c r="A3" s="21"/>
      <c r="B3" s="23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3" ht="18" customHeight="1" x14ac:dyDescent="0.3">
      <c r="A4" s="21"/>
      <c r="B4" s="21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3" ht="18" customHeight="1" x14ac:dyDescent="0.3">
      <c r="A5" s="21"/>
      <c r="B5" s="21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3" ht="18" customHeight="1" thickBot="1" x14ac:dyDescent="0.35">
      <c r="A6" s="21"/>
      <c r="B6" s="21"/>
      <c r="G6" s="14"/>
      <c r="H6" s="14"/>
      <c r="I6" s="14"/>
      <c r="J6" s="14"/>
    </row>
    <row r="7" spans="1:13" ht="23.25" customHeight="1" x14ac:dyDescent="0.3">
      <c r="B7" s="75" t="s">
        <v>10</v>
      </c>
      <c r="C7" s="117" t="s">
        <v>331</v>
      </c>
      <c r="D7" s="118"/>
      <c r="E7" s="118"/>
      <c r="F7" s="118"/>
      <c r="G7" s="118"/>
      <c r="H7" s="118"/>
      <c r="I7" s="118"/>
      <c r="J7" s="118"/>
      <c r="K7" s="118"/>
      <c r="L7" s="119"/>
    </row>
    <row r="8" spans="1:13" ht="23.25" customHeight="1" x14ac:dyDescent="0.3">
      <c r="B8" s="51" t="str">
        <f ca="1">IF(B2=0,"","UP 6 -10")</f>
        <v>UP 6 -10</v>
      </c>
      <c r="C8" s="99" t="str">
        <f ca="1">IF(B2=0,"","UP6-10-125 TAS")</f>
        <v>UP6-10-125 TAS</v>
      </c>
      <c r="D8" s="81" t="str">
        <f ca="1">IF(B2=0,"","01")</f>
        <v>01</v>
      </c>
      <c r="E8" s="99" t="str">
        <f ca="1">IF(B2=0,"","UP6-10-150 TAS")</f>
        <v>UP6-10-150 TAS</v>
      </c>
      <c r="F8" s="81" t="str">
        <f ca="1">IF(B2=0,"","2")</f>
        <v>2</v>
      </c>
      <c r="G8" s="45"/>
      <c r="H8" s="59"/>
      <c r="I8" s="45"/>
      <c r="J8" s="59"/>
      <c r="K8" s="46"/>
      <c r="L8" s="47"/>
    </row>
    <row r="9" spans="1:13" ht="23.25" customHeight="1" x14ac:dyDescent="0.3">
      <c r="B9" s="54" t="str">
        <f ca="1">IF(B2=0,"","UP 6 -15")</f>
        <v>UP 6 -15</v>
      </c>
      <c r="C9" s="100" t="str">
        <f ca="1">IF(B2=0,"","UP6-15-125")</f>
        <v>UP6-15-125</v>
      </c>
      <c r="D9" s="82" t="str">
        <f ca="1">IF(B2=0,"","03")</f>
        <v>03</v>
      </c>
      <c r="E9" s="65"/>
      <c r="F9" s="82"/>
      <c r="G9" s="55"/>
      <c r="H9" s="60"/>
      <c r="I9" s="55"/>
      <c r="J9" s="60"/>
      <c r="K9" s="56"/>
      <c r="L9" s="57"/>
    </row>
    <row r="10" spans="1:13" ht="23.25" customHeight="1" x14ac:dyDescent="0.3">
      <c r="B10" s="51" t="str">
        <f ca="1">IF(B2=0,"","UP 6 - 20")</f>
        <v>UP 6 - 20</v>
      </c>
      <c r="C10" s="101" t="str">
        <f ca="1">IF(B2=0,"","UP6-20-125")</f>
        <v>UP6-20-125</v>
      </c>
      <c r="D10" s="81" t="str">
        <f ca="1">IF(B2=0,"","04")</f>
        <v>04</v>
      </c>
      <c r="E10" s="66"/>
      <c r="F10" s="81"/>
      <c r="G10" s="45"/>
      <c r="H10" s="59"/>
      <c r="I10" s="45"/>
      <c r="J10" s="59"/>
      <c r="K10" s="46"/>
      <c r="L10" s="47"/>
    </row>
    <row r="11" spans="1:13" ht="23.25" customHeight="1" x14ac:dyDescent="0.3">
      <c r="B11" s="54" t="str">
        <f ca="1">IF(B2=0,"","UP 6 - 25")</f>
        <v>UP 6 - 25</v>
      </c>
      <c r="C11" s="100" t="str">
        <f ca="1">IF(B2=0,"","UP6-25-125")</f>
        <v>UP6-25-125</v>
      </c>
      <c r="D11" s="82" t="str">
        <f ca="1">IF(B2=0,"","05")</f>
        <v>05</v>
      </c>
      <c r="E11" s="65"/>
      <c r="F11" s="82"/>
      <c r="G11" s="55"/>
      <c r="H11" s="60"/>
      <c r="I11" s="55"/>
      <c r="J11" s="60"/>
      <c r="K11" s="56"/>
      <c r="L11" s="57"/>
    </row>
    <row r="12" spans="1:13" ht="23.25" customHeight="1" thickBot="1" x14ac:dyDescent="0.35">
      <c r="B12" s="52" t="str">
        <f ca="1">IF(B2=0,"","UP 6 - 30")</f>
        <v>UP 6 - 30</v>
      </c>
      <c r="C12" s="102" t="str">
        <f ca="1">IF(B2=0,"","UP6-30-125")</f>
        <v>UP6-30-125</v>
      </c>
      <c r="D12" s="83" t="str">
        <f ca="1">IF(B2=0,"","06")</f>
        <v>06</v>
      </c>
      <c r="E12" s="102" t="str">
        <f ca="1">IF(B2=0,"","UP6-30-150")</f>
        <v>UP6-30-150</v>
      </c>
      <c r="F12" s="83" t="str">
        <f ca="1">IF(B2=0,"","07")</f>
        <v>07</v>
      </c>
      <c r="G12" s="48"/>
      <c r="H12" s="61"/>
      <c r="I12" s="48"/>
      <c r="J12" s="61"/>
      <c r="K12" s="49"/>
      <c r="L12" s="50"/>
    </row>
    <row r="13" spans="1:13" ht="13.5" customHeight="1" thickBot="1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23.25" customHeight="1" x14ac:dyDescent="0.3">
      <c r="B14" s="53" t="str">
        <f ca="1">IF(B2=0,"","SSR EP - JAGUAR")</f>
        <v>SSR EP - JAGUAR</v>
      </c>
      <c r="C14" s="106" t="str">
        <f ca="1">IF(B2=0,"","SSR EP20 JAGUAR")</f>
        <v>SSR EP20 JAGUAR</v>
      </c>
      <c r="D14" s="84" t="str">
        <f ca="1">IF(B2=0,"","8")</f>
        <v>8</v>
      </c>
      <c r="E14" s="103" t="str">
        <f ca="1">IF(B2=0,"","SSR EP30 JAGUAR")</f>
        <v>SSR EP30 JAGUAR</v>
      </c>
      <c r="F14" s="84" t="str">
        <f ca="1">IF(B2=0,"","9")</f>
        <v>9</v>
      </c>
      <c r="G14" s="67"/>
      <c r="H14" s="63"/>
      <c r="I14" s="67"/>
      <c r="J14" s="63"/>
      <c r="K14" s="69"/>
      <c r="L14" s="70"/>
    </row>
    <row r="15" spans="1:13" ht="23.25" customHeight="1" x14ac:dyDescent="0.3">
      <c r="B15" s="54" t="str">
        <f ca="1">IF(B2=0,"","SSR EP-SE SERIE B")</f>
        <v>SSR EP-SE SERIE B</v>
      </c>
      <c r="C15" s="68" t="str">
        <f ca="1">IF(B2=0,"","SSR EP40SE SERIE B")</f>
        <v>SSR EP40SE SERIE B</v>
      </c>
      <c r="D15" s="82" t="str">
        <f ca="1">IF(B2=0,"","10")</f>
        <v>10</v>
      </c>
      <c r="E15" s="100" t="str">
        <f ca="1">IF(B2=0,"","SSR EP50SE SERIE B")</f>
        <v>SSR EP50SE SERIE B</v>
      </c>
      <c r="F15" s="82" t="str">
        <f ca="1">IF(B2=0,"","11")</f>
        <v>11</v>
      </c>
      <c r="G15" s="71"/>
      <c r="H15" s="60"/>
      <c r="I15" s="65"/>
      <c r="J15" s="60"/>
      <c r="K15" s="72"/>
      <c r="L15" s="73"/>
    </row>
    <row r="16" spans="1:13" ht="23.25" customHeight="1" x14ac:dyDescent="0.3">
      <c r="B16" s="51" t="str">
        <f ca="1">IF(B2=0,"","SSR HP-SE SERIE B")</f>
        <v>SSR HP-SE SERIE B</v>
      </c>
      <c r="C16" s="107" t="str">
        <f ca="1">IF(B2=0,"","SSR HP50SE SERIE B")</f>
        <v>SSR HP50SE SERIE B</v>
      </c>
      <c r="D16" s="85" t="str">
        <f ca="1">IF(B2=0,"","12")</f>
        <v>12</v>
      </c>
      <c r="E16" s="99"/>
      <c r="F16" s="85"/>
      <c r="G16" s="66"/>
      <c r="H16" s="64"/>
      <c r="I16" s="66"/>
      <c r="J16" s="64"/>
      <c r="K16" s="66"/>
      <c r="L16" s="74"/>
    </row>
    <row r="17" spans="2:12" ht="23.25" customHeight="1" x14ac:dyDescent="0.3">
      <c r="B17" s="54" t="str">
        <f ca="1">IF(B2=0,"","SSR EP SERIE B")</f>
        <v>SSR EP SERIE B</v>
      </c>
      <c r="C17" s="68" t="str">
        <f ca="1">IF(B2=0,"","SSR EP75 SERIE B")</f>
        <v>SSR EP75 SERIE B</v>
      </c>
      <c r="D17" s="82" t="str">
        <f ca="1">IF(B2=0,"","13")</f>
        <v>13</v>
      </c>
      <c r="E17" s="100" t="str">
        <f ca="1">IF(B2=0,"","SSR EP100 SERIE B")</f>
        <v>SSR EP100 SERIE B</v>
      </c>
      <c r="F17" s="82" t="str">
        <f ca="1">IF(B2=0,"","14")</f>
        <v>14</v>
      </c>
      <c r="G17" s="65"/>
      <c r="H17" s="60"/>
      <c r="I17" s="65"/>
      <c r="J17" s="60"/>
      <c r="K17" s="65"/>
      <c r="L17" s="73"/>
    </row>
    <row r="18" spans="2:12" ht="23.25" customHeight="1" x14ac:dyDescent="0.3">
      <c r="B18" s="51" t="str">
        <f ca="1">IF(B2=0,"","SSR XF-SERIE B")</f>
        <v>SSR XF-SERIE B</v>
      </c>
      <c r="C18" s="107" t="str">
        <f ca="1">IF(B2=0,"","SSR XF75 SERIE B")</f>
        <v>SSR XF75 SERIE B</v>
      </c>
      <c r="D18" s="85" t="str">
        <f ca="1">IF(B2=0,"","15")</f>
        <v>15</v>
      </c>
      <c r="E18" s="99" t="str">
        <f ca="1">IF(B2=0,"","SSR XF100 SERIE B")</f>
        <v>SSR XF100 SERIE B</v>
      </c>
      <c r="F18" s="85" t="str">
        <f ca="1">IF(B2=0,"","16")</f>
        <v>16</v>
      </c>
      <c r="G18" s="99" t="str">
        <f ca="1">IF(B2=0,"","SSR XF125 SERIE B")</f>
        <v>SSR XF125 SERIE B</v>
      </c>
      <c r="H18" s="85" t="str">
        <f ca="1">IF(B2=0,"","17")</f>
        <v>17</v>
      </c>
      <c r="I18" s="99" t="str">
        <f ca="1">IF(B2=0,"","SSR XF150 SERIE B")</f>
        <v>SSR XF150 SERIE B</v>
      </c>
      <c r="J18" s="85" t="str">
        <f ca="1">IF(B2=0,"","18")</f>
        <v>18</v>
      </c>
      <c r="K18" s="99" t="str">
        <f ca="1">IF(B2=0,"","SSR XF200 1S SERIE B")</f>
        <v>SSR XF200 1S SERIE B</v>
      </c>
      <c r="L18" s="88" t="str">
        <f ca="1">IF(B2=0,"","19")</f>
        <v>19</v>
      </c>
    </row>
    <row r="19" spans="2:12" ht="23.25" customHeight="1" x14ac:dyDescent="0.3">
      <c r="B19" s="54" t="str">
        <f ca="1">IF(B2=0,"","SSR HP 1S SERIE B")</f>
        <v>SSR HP 1S SERIE B</v>
      </c>
      <c r="C19" s="108" t="str">
        <f ca="1">IF(B2=0,"","SSR HP200 1S SERIE B")</f>
        <v>SSR HP200 1S SERIE B</v>
      </c>
      <c r="D19" s="86" t="str">
        <f ca="1">IF(B2=0,"","20")</f>
        <v>20</v>
      </c>
      <c r="E19" s="78"/>
      <c r="F19" s="86"/>
      <c r="G19" s="78"/>
      <c r="H19" s="86"/>
      <c r="I19" s="78"/>
      <c r="J19" s="86"/>
      <c r="K19" s="78"/>
      <c r="L19" s="73"/>
    </row>
    <row r="20" spans="2:12" ht="23.25" customHeight="1" x14ac:dyDescent="0.3">
      <c r="B20" s="51" t="str">
        <f ca="1">IF(B2=0,"","SSR XF SERIE F")</f>
        <v>SSR XF SERIE F</v>
      </c>
      <c r="C20" s="109" t="str">
        <f ca="1">IF(B2=0,"","SSR XF 200 SERIE F")</f>
        <v>SSR XF 200 SERIE F</v>
      </c>
      <c r="D20" s="87" t="str">
        <f ca="1">IF(B2=0,"","21")</f>
        <v>21</v>
      </c>
      <c r="E20" s="99" t="str">
        <f ca="1">IF(B2=0,"","")</f>
        <v/>
      </c>
      <c r="F20" s="87"/>
      <c r="G20" s="76"/>
      <c r="H20" s="87"/>
      <c r="I20" s="76"/>
      <c r="J20" s="87"/>
      <c r="K20" s="76"/>
      <c r="L20" s="74"/>
    </row>
    <row r="21" spans="2:12" ht="23.25" customHeight="1" x14ac:dyDescent="0.3">
      <c r="B21" s="54" t="str">
        <f ca="1">IF(B2=0,"","SSR XFE ")</f>
        <v xml:space="preserve">SSR XFE </v>
      </c>
      <c r="C21" s="108" t="str">
        <f ca="1">IF(B2=0,"","SSR XFE 300 1S W")</f>
        <v>SSR XFE 300 1S W</v>
      </c>
      <c r="D21" s="86" t="str">
        <f ca="1">IF(B2=0,"","22")</f>
        <v>22</v>
      </c>
      <c r="E21" s="100" t="str">
        <f ca="1">IF(B2=0,"","SSR XFE 300 2S")</f>
        <v>SSR XFE 300 2S</v>
      </c>
      <c r="F21" s="86" t="str">
        <f ca="1">IF(B2=0,"","23")</f>
        <v>23</v>
      </c>
      <c r="G21" s="104" t="str">
        <f ca="1">IF(B2=0,"","SSR XFE 400 2S")</f>
        <v>SSR XFE 400 2S</v>
      </c>
      <c r="H21" s="86" t="str">
        <f ca="1">IF(B2=0,"","24")</f>
        <v>24</v>
      </c>
      <c r="I21" s="104" t="str">
        <f ca="1">IF(B2=0,"","SSR XFE 500 2S W")</f>
        <v>SSR XFE 500 2S W</v>
      </c>
      <c r="J21" s="86" t="str">
        <f ca="1">IF(B2=0,"","25")</f>
        <v>25</v>
      </c>
      <c r="K21" s="72"/>
      <c r="L21" s="73"/>
    </row>
    <row r="22" spans="2:12" ht="23.25" customHeight="1" x14ac:dyDescent="0.3">
      <c r="B22" s="51" t="str">
        <f ca="1">IF(B2=0,"","R Series")</f>
        <v>R Series</v>
      </c>
      <c r="C22" s="109" t="str">
        <f ca="1">IF(B2=0,"","R75I-A-125")</f>
        <v>R75I-A-125</v>
      </c>
      <c r="D22" s="87" t="str">
        <f ca="1">IF(B2=0,"","26")</f>
        <v>26</v>
      </c>
      <c r="E22" s="105" t="str">
        <f ca="1">IF(B2=0,"","R110IU-A-100")</f>
        <v>R110IU-A-100</v>
      </c>
      <c r="F22" s="87" t="str">
        <f ca="1">IF(B2=0,"","27")</f>
        <v>27</v>
      </c>
      <c r="G22" s="105" t="str">
        <f ca="1">IF(B2=0,"","R110IU-W-100")</f>
        <v>R110IU-W-100</v>
      </c>
      <c r="H22" s="87" t="str">
        <f ca="1">IF(B2=0,"","28")</f>
        <v>28</v>
      </c>
      <c r="I22" s="105" t="str">
        <f ca="1">IF(B2=0,"","R150IU-A-125")</f>
        <v>R150IU-A-125</v>
      </c>
      <c r="J22" s="87" t="str">
        <f ca="1">IF(B2=0,"","29")</f>
        <v>29</v>
      </c>
      <c r="K22" s="77"/>
      <c r="L22" s="74"/>
    </row>
    <row r="23" spans="2:12" ht="23.25" customHeight="1" thickBot="1" x14ac:dyDescent="0.35">
      <c r="B23" s="58"/>
      <c r="C23" s="110"/>
      <c r="D23" s="62"/>
      <c r="E23" s="62"/>
      <c r="F23" s="62"/>
      <c r="G23" s="62"/>
      <c r="H23" s="62"/>
      <c r="I23" s="62"/>
      <c r="J23" s="62"/>
      <c r="K23" s="79"/>
      <c r="L23" s="80"/>
    </row>
    <row r="1391" spans="3:12" x14ac:dyDescent="0.3"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</row>
    <row r="1392" spans="3:12" x14ac:dyDescent="0.3"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</row>
    <row r="1393" spans="1:13" x14ac:dyDescent="0.3"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</row>
    <row r="1394" spans="1:13" x14ac:dyDescent="0.3"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</row>
    <row r="1395" spans="1:13" x14ac:dyDescent="0.3">
      <c r="A1395" s="15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7"/>
    </row>
    <row r="1396" spans="1:13" x14ac:dyDescent="0.3">
      <c r="A1396" s="15"/>
      <c r="B1396" s="15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7"/>
    </row>
    <row r="1397" spans="1:13" x14ac:dyDescent="0.3">
      <c r="A1397" s="15"/>
      <c r="B1397" s="15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7"/>
    </row>
    <row r="1398" spans="1:13" x14ac:dyDescent="0.3">
      <c r="A1398" s="15"/>
      <c r="B1398" s="15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7"/>
    </row>
    <row r="1399" spans="1:13" x14ac:dyDescent="0.3">
      <c r="A1399" s="15"/>
      <c r="B1399" s="15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7"/>
    </row>
    <row r="1400" spans="1:13" x14ac:dyDescent="0.3">
      <c r="A1400" s="15"/>
      <c r="B1400" s="15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7"/>
    </row>
    <row r="1401" spans="1:13" x14ac:dyDescent="0.3">
      <c r="A1401" s="15"/>
      <c r="B1401" s="15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7"/>
    </row>
    <row r="1402" spans="1:13" x14ac:dyDescent="0.3">
      <c r="A1402" s="15"/>
      <c r="B1402" s="15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7"/>
    </row>
    <row r="1403" spans="1:13" x14ac:dyDescent="0.3">
      <c r="A1403" s="15"/>
      <c r="B1403" s="15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7"/>
    </row>
    <row r="1404" spans="1:13" x14ac:dyDescent="0.3">
      <c r="A1404" s="15"/>
      <c r="B1404" s="15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7"/>
    </row>
    <row r="1405" spans="1:13" x14ac:dyDescent="0.3">
      <c r="A1405" s="15"/>
      <c r="B1405" s="15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7"/>
    </row>
    <row r="1406" spans="1:13" x14ac:dyDescent="0.3">
      <c r="A1406" s="15"/>
      <c r="B1406" s="15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7"/>
    </row>
    <row r="1407" spans="1:13" x14ac:dyDescent="0.3">
      <c r="A1407" s="15"/>
      <c r="B1407" s="15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7"/>
    </row>
    <row r="1408" spans="1:13" x14ac:dyDescent="0.3">
      <c r="A1408" s="15"/>
      <c r="B1408" s="15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7"/>
    </row>
    <row r="1409" spans="1:13" x14ac:dyDescent="0.3">
      <c r="A1409" s="15"/>
      <c r="B1409" s="15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7"/>
    </row>
    <row r="1410" spans="1:13" x14ac:dyDescent="0.3">
      <c r="A1410" s="15"/>
      <c r="B1410" s="15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7"/>
    </row>
    <row r="1411" spans="1:13" x14ac:dyDescent="0.3">
      <c r="A1411" s="15"/>
      <c r="B1411" s="15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7"/>
    </row>
    <row r="1412" spans="1:13" x14ac:dyDescent="0.3">
      <c r="A1412" s="15"/>
      <c r="B1412" s="15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7"/>
    </row>
    <row r="1413" spans="1:13" x14ac:dyDescent="0.3">
      <c r="A1413" s="15"/>
      <c r="B1413" s="15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7"/>
    </row>
    <row r="1414" spans="1:13" x14ac:dyDescent="0.3">
      <c r="A1414" s="15"/>
      <c r="B1414" s="15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7"/>
    </row>
    <row r="1415" spans="1:13" x14ac:dyDescent="0.3">
      <c r="A1415" s="15"/>
      <c r="B1415" s="15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7"/>
    </row>
    <row r="1416" spans="1:13" x14ac:dyDescent="0.3">
      <c r="A1416" s="15"/>
      <c r="B1416" s="15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7"/>
    </row>
    <row r="1417" spans="1:13" x14ac:dyDescent="0.3">
      <c r="A1417" s="15"/>
      <c r="B1417" s="15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7"/>
    </row>
    <row r="1418" spans="1:13" x14ac:dyDescent="0.3">
      <c r="A1418" s="15"/>
      <c r="B1418" s="15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7"/>
    </row>
    <row r="1419" spans="1:13" x14ac:dyDescent="0.3">
      <c r="A1419" s="15"/>
      <c r="B1419" s="15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7"/>
    </row>
    <row r="1420" spans="1:13" x14ac:dyDescent="0.3">
      <c r="A1420" s="15"/>
      <c r="B1420" s="15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7"/>
    </row>
    <row r="1421" spans="1:13" x14ac:dyDescent="0.3">
      <c r="A1421" s="15"/>
      <c r="B1421" s="15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7"/>
    </row>
    <row r="1422" spans="1:13" x14ac:dyDescent="0.3">
      <c r="A1422" s="15"/>
      <c r="B1422" s="15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7"/>
    </row>
    <row r="1423" spans="1:13" x14ac:dyDescent="0.3">
      <c r="A1423" s="15"/>
      <c r="B1423" s="15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7"/>
    </row>
    <row r="1424" spans="1:13" x14ac:dyDescent="0.3">
      <c r="A1424" s="15"/>
      <c r="B1424" s="15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7"/>
    </row>
    <row r="1425" spans="1:13" x14ac:dyDescent="0.3">
      <c r="A1425" s="15"/>
      <c r="B1425" s="15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7"/>
    </row>
    <row r="1426" spans="1:13" x14ac:dyDescent="0.3">
      <c r="A1426" s="15"/>
      <c r="B1426" s="15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7"/>
    </row>
    <row r="1427" spans="1:13" x14ac:dyDescent="0.3">
      <c r="A1427" s="15"/>
      <c r="B1427" s="15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7"/>
    </row>
    <row r="1428" spans="1:13" x14ac:dyDescent="0.3">
      <c r="A1428" s="15"/>
      <c r="B1428" s="15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7"/>
    </row>
    <row r="1429" spans="1:13" x14ac:dyDescent="0.3">
      <c r="A1429" s="15"/>
      <c r="B1429" s="15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7"/>
    </row>
    <row r="1430" spans="1:13" x14ac:dyDescent="0.3">
      <c r="A1430" s="15"/>
      <c r="B1430" s="15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7"/>
    </row>
    <row r="1431" spans="1:13" x14ac:dyDescent="0.3">
      <c r="A1431" s="15"/>
      <c r="B1431" s="15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7"/>
    </row>
    <row r="1432" spans="1:13" x14ac:dyDescent="0.3">
      <c r="A1432" s="15"/>
      <c r="B1432" s="15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7"/>
    </row>
    <row r="1433" spans="1:13" x14ac:dyDescent="0.3">
      <c r="A1433" s="15"/>
      <c r="B1433" s="15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7"/>
    </row>
    <row r="1434" spans="1:13" x14ac:dyDescent="0.3">
      <c r="A1434" s="15"/>
      <c r="B1434" s="15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7"/>
    </row>
    <row r="1435" spans="1:13" x14ac:dyDescent="0.3">
      <c r="A1435" s="15"/>
      <c r="B1435" s="15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7"/>
    </row>
    <row r="1436" spans="1:13" x14ac:dyDescent="0.3">
      <c r="A1436" s="15"/>
      <c r="B1436" s="15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7"/>
    </row>
    <row r="1437" spans="1:13" x14ac:dyDescent="0.3">
      <c r="A1437" s="15"/>
      <c r="B1437" s="15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7"/>
    </row>
    <row r="1438" spans="1:13" x14ac:dyDescent="0.3">
      <c r="A1438" s="15"/>
      <c r="B1438" s="15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7"/>
    </row>
    <row r="1439" spans="1:13" x14ac:dyDescent="0.3">
      <c r="A1439" s="15"/>
      <c r="B1439" s="15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7"/>
    </row>
    <row r="1440" spans="1:13" x14ac:dyDescent="0.3">
      <c r="A1440" s="15"/>
      <c r="B1440" s="15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7"/>
    </row>
    <row r="1441" spans="1:13" x14ac:dyDescent="0.3">
      <c r="A1441" s="15"/>
      <c r="B1441" s="15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7"/>
    </row>
    <row r="1442" spans="1:13" x14ac:dyDescent="0.3">
      <c r="A1442" s="15"/>
      <c r="B1442" s="15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7"/>
    </row>
    <row r="1443" spans="1:13" x14ac:dyDescent="0.3">
      <c r="A1443" s="15"/>
      <c r="B1443" s="15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7"/>
    </row>
    <row r="1444" spans="1:13" x14ac:dyDescent="0.3">
      <c r="A1444" s="15"/>
      <c r="B1444" s="15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7"/>
    </row>
    <row r="1445" spans="1:13" x14ac:dyDescent="0.3">
      <c r="A1445" s="15"/>
      <c r="B1445" s="15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7"/>
    </row>
    <row r="1446" spans="1:13" x14ac:dyDescent="0.3">
      <c r="A1446" s="15"/>
      <c r="B1446" s="15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7"/>
    </row>
    <row r="1447" spans="1:13" x14ac:dyDescent="0.3">
      <c r="A1447" s="15"/>
      <c r="B1447" s="15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7"/>
    </row>
    <row r="1448" spans="1:13" x14ac:dyDescent="0.3">
      <c r="A1448" s="15"/>
      <c r="B1448" s="15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7"/>
    </row>
    <row r="1449" spans="1:13" x14ac:dyDescent="0.3">
      <c r="A1449" s="15"/>
      <c r="B1449" s="15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7"/>
    </row>
    <row r="1450" spans="1:13" x14ac:dyDescent="0.3">
      <c r="A1450" s="15"/>
      <c r="B1450" s="15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7"/>
    </row>
    <row r="1451" spans="1:13" x14ac:dyDescent="0.3">
      <c r="A1451" s="15"/>
      <c r="B1451" s="15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7"/>
    </row>
    <row r="1452" spans="1:13" x14ac:dyDescent="0.3">
      <c r="A1452" s="15"/>
      <c r="B1452" s="15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7"/>
    </row>
    <row r="1453" spans="1:13" x14ac:dyDescent="0.3">
      <c r="A1453" s="15"/>
      <c r="B1453" s="15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7"/>
    </row>
    <row r="1454" spans="1:13" x14ac:dyDescent="0.3">
      <c r="A1454" s="15"/>
      <c r="B1454" s="15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7"/>
    </row>
    <row r="1455" spans="1:13" x14ac:dyDescent="0.3">
      <c r="A1455" s="15"/>
      <c r="B1455" s="15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7"/>
    </row>
    <row r="1456" spans="1:13" x14ac:dyDescent="0.3">
      <c r="A1456" s="15"/>
      <c r="B1456" s="15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7"/>
    </row>
    <row r="1457" spans="1:13" x14ac:dyDescent="0.3">
      <c r="A1457" s="15"/>
      <c r="B1457" s="15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7"/>
    </row>
    <row r="1458" spans="1:13" x14ac:dyDescent="0.3">
      <c r="A1458" s="15"/>
      <c r="B1458" s="15"/>
      <c r="M1458" s="17"/>
    </row>
    <row r="1459" spans="1:13" x14ac:dyDescent="0.3">
      <c r="A1459" s="15"/>
      <c r="B1459" s="15"/>
      <c r="M1459" s="17"/>
    </row>
    <row r="1460" spans="1:13" x14ac:dyDescent="0.3">
      <c r="A1460" s="15"/>
      <c r="B1460" s="15"/>
      <c r="M1460" s="17"/>
    </row>
    <row r="1461" spans="1:13" x14ac:dyDescent="0.3">
      <c r="A1461" s="15"/>
      <c r="B1461" s="15"/>
      <c r="M1461" s="17"/>
    </row>
    <row r="1462" spans="1:13" x14ac:dyDescent="0.3">
      <c r="B1462" s="15"/>
    </row>
    <row r="1748" spans="259:266" x14ac:dyDescent="0.3">
      <c r="JD1748" s="20"/>
      <c r="JE1748" s="20"/>
      <c r="JF1748" s="20"/>
    </row>
    <row r="1749" spans="259:266" x14ac:dyDescent="0.3">
      <c r="JD1749" s="20"/>
      <c r="JE1749" s="20"/>
      <c r="JF1749" s="20"/>
    </row>
    <row r="1750" spans="259:266" x14ac:dyDescent="0.3">
      <c r="JD1750" s="20"/>
      <c r="JE1750" s="20"/>
      <c r="JF1750" s="20"/>
    </row>
    <row r="1751" spans="259:266" x14ac:dyDescent="0.3">
      <c r="JD1751" s="20"/>
      <c r="JE1751" s="20"/>
      <c r="JF1751" s="20"/>
    </row>
    <row r="1752" spans="259:266" x14ac:dyDescent="0.3">
      <c r="JD1752" s="20"/>
      <c r="JE1752" s="20"/>
      <c r="JF1752" s="20"/>
    </row>
    <row r="1753" spans="259:266" x14ac:dyDescent="0.3">
      <c r="JD1753" s="20"/>
      <c r="JE1753" s="20"/>
      <c r="JF1753" s="20"/>
    </row>
    <row r="1754" spans="259:266" x14ac:dyDescent="0.3">
      <c r="JD1754" s="20"/>
      <c r="JE1754" s="20"/>
      <c r="JF1754" s="20"/>
    </row>
    <row r="1755" spans="259:266" x14ac:dyDescent="0.3">
      <c r="IY1755" s="13"/>
      <c r="IZ1755" s="13"/>
      <c r="JD1755" s="20"/>
      <c r="JE1755" s="20"/>
      <c r="JF1755" s="20"/>
    </row>
    <row r="1756" spans="259:266" x14ac:dyDescent="0.3">
      <c r="IY1756" s="13"/>
      <c r="IZ1756" s="13"/>
      <c r="JD1756" s="20"/>
      <c r="JE1756" s="20"/>
      <c r="JF1756" s="20"/>
    </row>
    <row r="1757" spans="259:266" x14ac:dyDescent="0.3">
      <c r="IY1757" s="13"/>
      <c r="IZ1757" s="13"/>
      <c r="JD1757" s="20"/>
      <c r="JE1757" s="20"/>
      <c r="JF1757" s="20"/>
    </row>
    <row r="1758" spans="259:266" x14ac:dyDescent="0.3">
      <c r="IY1758" s="13"/>
      <c r="IZ1758" s="13"/>
      <c r="JD1758" s="20"/>
      <c r="JE1758" s="20"/>
      <c r="JF1758" s="20"/>
    </row>
    <row r="1759" spans="259:266" x14ac:dyDescent="0.3">
      <c r="IY1759" s="13"/>
      <c r="IZ1759" s="13"/>
      <c r="JD1759" s="20"/>
      <c r="JE1759" s="20"/>
      <c r="JF1759" s="20"/>
    </row>
    <row r="1760" spans="259:266" x14ac:dyDescent="0.3">
      <c r="IY1760" s="13"/>
      <c r="IZ1760" s="13"/>
      <c r="JD1760" s="20"/>
      <c r="JE1760" s="20"/>
      <c r="JF1760" s="20"/>
    </row>
    <row r="1761" spans="259:266" x14ac:dyDescent="0.3">
      <c r="IY1761" s="13"/>
      <c r="IZ1761" s="13"/>
      <c r="JD1761" s="20"/>
      <c r="JE1761" s="20"/>
      <c r="JF1761" s="20"/>
    </row>
    <row r="1762" spans="259:266" x14ac:dyDescent="0.3">
      <c r="IY1762" s="13"/>
      <c r="IZ1762" s="13"/>
      <c r="JD1762" s="20"/>
      <c r="JE1762" s="20"/>
      <c r="JF1762" s="20"/>
    </row>
    <row r="1763" spans="259:266" x14ac:dyDescent="0.3">
      <c r="IY1763" s="13"/>
      <c r="IZ1763" s="13"/>
      <c r="JD1763" s="20"/>
      <c r="JE1763" s="20"/>
      <c r="JF1763" s="20"/>
    </row>
    <row r="1764" spans="259:266" x14ac:dyDescent="0.3">
      <c r="IY1764" s="13"/>
      <c r="IZ1764" s="13"/>
      <c r="JD1764" s="20"/>
      <c r="JE1764" s="20"/>
      <c r="JF1764" s="20"/>
    </row>
    <row r="1765" spans="259:266" x14ac:dyDescent="0.3">
      <c r="IY1765" s="13"/>
      <c r="IZ1765" s="13"/>
      <c r="JD1765" s="20"/>
      <c r="JE1765" s="20"/>
      <c r="JF1765" s="20"/>
    </row>
    <row r="1766" spans="259:266" x14ac:dyDescent="0.3">
      <c r="IY1766" s="13"/>
      <c r="IZ1766" s="13"/>
      <c r="JD1766" s="20"/>
      <c r="JE1766" s="20"/>
      <c r="JF1766" s="20"/>
    </row>
    <row r="1767" spans="259:266" x14ac:dyDescent="0.3">
      <c r="IY1767" s="13"/>
      <c r="IZ1767" s="13"/>
      <c r="JD1767" s="13"/>
      <c r="JE1767" s="13"/>
    </row>
    <row r="1768" spans="259:266" x14ac:dyDescent="0.3">
      <c r="IY1768" s="13"/>
      <c r="IZ1768" s="13"/>
      <c r="JD1768" s="13"/>
      <c r="JE1768" s="13"/>
    </row>
    <row r="1769" spans="259:266" x14ac:dyDescent="0.3">
      <c r="IY1769" s="13"/>
      <c r="IZ1769" s="13"/>
      <c r="JD1769" s="13"/>
      <c r="JE1769" s="13"/>
    </row>
    <row r="1770" spans="259:266" x14ac:dyDescent="0.3">
      <c r="IY1770" s="13"/>
      <c r="IZ1770" s="13"/>
      <c r="JD1770" s="13"/>
      <c r="JE1770" s="13"/>
    </row>
    <row r="1771" spans="259:266" x14ac:dyDescent="0.3">
      <c r="IY1771" s="13"/>
      <c r="IZ1771" s="13"/>
      <c r="JD1771" s="13"/>
      <c r="JE1771" s="13"/>
    </row>
    <row r="1772" spans="259:266" x14ac:dyDescent="0.3">
      <c r="IY1772" s="13"/>
      <c r="IZ1772" s="13"/>
      <c r="JD1772" s="13"/>
      <c r="JE1772" s="13"/>
    </row>
    <row r="1773" spans="259:266" x14ac:dyDescent="0.3">
      <c r="IY1773" s="13"/>
      <c r="IZ1773" s="13"/>
      <c r="JD1773" s="13"/>
      <c r="JE1773" s="13"/>
    </row>
    <row r="1774" spans="259:266" ht="15.6" x14ac:dyDescent="0.3">
      <c r="IY1774" s="13"/>
      <c r="IZ1774" s="13"/>
      <c r="JC1774" s="25" t="s">
        <v>8</v>
      </c>
      <c r="JD1774" s="13"/>
      <c r="JE1774" s="13"/>
    </row>
    <row r="1775" spans="259:266" ht="15.6" x14ac:dyDescent="0.3">
      <c r="IY1775" s="13"/>
      <c r="IZ1775" s="13"/>
      <c r="JC1775" s="26">
        <v>45291</v>
      </c>
      <c r="JD1775" s="13"/>
      <c r="JE1775" s="13"/>
    </row>
    <row r="1776" spans="259:266" x14ac:dyDescent="0.3">
      <c r="IY1776" s="13"/>
      <c r="IZ1776" s="13"/>
      <c r="JC1776" s="27" t="s">
        <v>9</v>
      </c>
      <c r="JD1776" s="13"/>
      <c r="JE1776" s="13"/>
    </row>
    <row r="1777" spans="259:265" ht="15.6" x14ac:dyDescent="0.3">
      <c r="IY1777" s="13"/>
      <c r="IZ1777" s="13"/>
      <c r="JC1777" s="26">
        <f ca="1">TODAY()</f>
        <v>45608</v>
      </c>
      <c r="JD1777" s="13"/>
      <c r="JE1777" s="13"/>
    </row>
    <row r="1778" spans="259:265" ht="15.6" x14ac:dyDescent="0.3">
      <c r="IY1778" s="13"/>
      <c r="IZ1778" s="13"/>
      <c r="JC1778" s="28">
        <f ca="1">IF(JC1777&lt;JC1775,1,0)</f>
        <v>0</v>
      </c>
      <c r="JD1778" s="13"/>
      <c r="JE1778" s="13"/>
    </row>
    <row r="1779" spans="259:265" ht="15.6" x14ac:dyDescent="0.3">
      <c r="IY1779" s="13"/>
      <c r="IZ1779" s="13"/>
      <c r="JC1779" s="28">
        <f ca="1">IF(JC1777=JC1775,1,0)</f>
        <v>0</v>
      </c>
      <c r="JD1779" s="13"/>
      <c r="JE1779" s="13"/>
    </row>
    <row r="1780" spans="259:265" ht="15.6" x14ac:dyDescent="0.3">
      <c r="IY1780" s="13"/>
      <c r="IZ1780" s="13"/>
      <c r="JC1780" s="28">
        <f ca="1">JC1779+JC1778</f>
        <v>0</v>
      </c>
      <c r="JD1780" s="13"/>
      <c r="JE1780" s="13"/>
    </row>
    <row r="1781" spans="259:265" x14ac:dyDescent="0.3">
      <c r="IY1781" s="13"/>
      <c r="IZ1781" s="13"/>
      <c r="JD1781" s="13"/>
      <c r="JE1781" s="13"/>
    </row>
    <row r="1782" spans="259:265" x14ac:dyDescent="0.3">
      <c r="IY1782" s="13"/>
      <c r="IZ1782" s="13"/>
      <c r="JD1782" s="13"/>
      <c r="JE1782" s="13"/>
    </row>
    <row r="1783" spans="259:265" x14ac:dyDescent="0.3">
      <c r="IY1783" s="13"/>
      <c r="IZ1783" s="13"/>
      <c r="JD1783" s="13"/>
      <c r="JE1783" s="13"/>
    </row>
    <row r="1784" spans="259:265" x14ac:dyDescent="0.3">
      <c r="IY1784" s="13"/>
      <c r="IZ1784" s="13"/>
      <c r="JD1784" s="13"/>
      <c r="JE1784" s="13"/>
    </row>
    <row r="1785" spans="259:265" x14ac:dyDescent="0.3">
      <c r="IY1785" s="13"/>
      <c r="IZ1785" s="13"/>
      <c r="JD1785" s="13"/>
      <c r="JE1785" s="13"/>
    </row>
    <row r="1786" spans="259:265" x14ac:dyDescent="0.3">
      <c r="JD1786" s="13"/>
      <c r="JE1786" s="13"/>
    </row>
    <row r="1787" spans="259:265" x14ac:dyDescent="0.3">
      <c r="JD1787" s="13"/>
    </row>
    <row r="1966" spans="319:319" x14ac:dyDescent="0.3">
      <c r="LG1966" s="114" t="s">
        <v>8</v>
      </c>
    </row>
    <row r="1967" spans="319:319" x14ac:dyDescent="0.3">
      <c r="LG1967" s="115">
        <v>45809</v>
      </c>
    </row>
    <row r="1968" spans="319:319" x14ac:dyDescent="0.3">
      <c r="LG1968" s="114" t="s">
        <v>9</v>
      </c>
    </row>
    <row r="1969" spans="319:319" x14ac:dyDescent="0.3">
      <c r="LG1969" s="115">
        <f ca="1">TODAY()</f>
        <v>45608</v>
      </c>
    </row>
    <row r="1970" spans="319:319" x14ac:dyDescent="0.3">
      <c r="LG1970" s="116">
        <f ca="1">IF(LG1969&lt;LG1967,1,0)</f>
        <v>1</v>
      </c>
    </row>
  </sheetData>
  <sheetProtection algorithmName="SHA-512" hashValue="n+Awkvf/07kD2pTXq6FtH5K0owtFqJsoaz2quD/84+yGcvxU7APD7mO94CeuqhoYYBiMTD5FH2Q/NSMr4XJJvQ==" saltValue="iEPVunyPff2OHSu+AzkhLw==" spinCount="100000" sheet="1" objects="1" scenarios="1" insertHyperlinks="0"/>
  <mergeCells count="2">
    <mergeCell ref="C7:L7"/>
    <mergeCell ref="C2:L5"/>
  </mergeCells>
  <phoneticPr fontId="18" type="noConversion"/>
  <hyperlinks>
    <hyperlink ref="C8" location="'01-UP6-10-125 TAS'!Area_de_impressao" display="'01-UP6-10-125 TAS'!Area_de_impressao" xr:uid="{E63AA03B-CCB8-4A12-9528-3A5D5CCB73FE}"/>
    <hyperlink ref="C9" location="'03 - UP6-15-125'!Area_de_impressao" display="'03 - UP6-15-125'!Area_de_impressao" xr:uid="{C0A70EA6-6FE0-4206-AABA-807750C4EC6C}"/>
    <hyperlink ref="C10" location="'04 - UP6-20-125'!Area_de_impressao" display="'04 - UP6-20-125'!Area_de_impressao" xr:uid="{2FB08DBA-D801-49B7-894E-AFB89D9C7E1A}"/>
    <hyperlink ref="C11" location="'05 - UP6-25-125'!Area_de_impressao" display="'05 - UP6-25-125'!Area_de_impressao" xr:uid="{B88B34F4-9A82-4D3F-89D2-0221BF82B257}"/>
    <hyperlink ref="C12" location="'06 - UP6-30-125'!Area_de_impressao" display="'06 - UP6-30-125'!Area_de_impressao" xr:uid="{467FCB7B-F58E-4109-A532-03595D98EB25}"/>
    <hyperlink ref="E8" location="'02 - UP6-10-150 TAS'!Area_de_impressao" display="'02 - UP6-10-150 TAS'!Area_de_impressao" xr:uid="{34035BFF-EB4B-4E50-B359-F1676243F242}"/>
    <hyperlink ref="E12" location="'07 - UP6-30-150'!Area_de_impressao" display="'07 - UP6-30-150'!Area_de_impressao" xr:uid="{EC6D167F-5FCF-4F9B-A23D-EB8ACDAD253E}"/>
    <hyperlink ref="C14" location="'08 - SSR EP20 JAGUAR'!Area_de_impressao" display="'08 - SSR EP20 JAGUAR'!Area_de_impressao" xr:uid="{01BCD6A4-0DE4-42E4-8CBA-F27046A43E92}"/>
    <hyperlink ref="C15" location="'10 - SSR EP40SE SERIE B'!Area_de_impressao" display="'10 - SSR EP40SE SERIE B'!Area_de_impressao" xr:uid="{6068AE01-2D65-406A-A6E4-BA222AFAE0D7}"/>
    <hyperlink ref="C16" location="'12 - SSR HP50SE SERIE B'!Area_de_impressao" display="'12 - SSR HP50SE SERIE B'!Area_de_impressao" xr:uid="{27C85CF2-DC71-4364-83C9-9E5D4F85E579}"/>
    <hyperlink ref="C17" location="'13 - SSR EP75 SERIE B'!Area_de_impressao" display="'13 - SSR EP75 SERIE B'!Area_de_impressao" xr:uid="{F7A5D5C1-6C17-4BF3-B29D-0F616E332871}"/>
    <hyperlink ref="C18" location="'15 - SSR XF75 SERIE B'!Area_de_impressao" display="'15 - SSR XF75 SERIE B'!Area_de_impressao" xr:uid="{809228F9-FA47-4F32-B011-2BF3B4BC76E2}"/>
    <hyperlink ref="C19" location="'20 - SSR HP200 1S SERIE B'!Area_de_impressao" display="'20 - SSR HP200 1S SERIE B'!Area_de_impressao" xr:uid="{E931979A-72EF-434B-81D9-7B45E43E125C}"/>
    <hyperlink ref="C20" location="'21- SSR XF 200 SERIE F'!Area_de_impressao" display="'21- SSR XF 200 SERIE F'!Area_de_impressao" xr:uid="{CF27DF99-0000-4A7B-8B37-FD475CD55F9C}"/>
    <hyperlink ref="C21" location="'22 - SSR XFE 300 1S W'!Area_de_impressao" display="'22 - SSR XFE 300 1S W'!Area_de_impressao" xr:uid="{967AA8F5-5229-4741-A69B-FD14F140A220}"/>
    <hyperlink ref="C22" location="'26 - R75I-A-125'!Area_de_impressao" display="'26 - R75I-A-125'!Area_de_impressao" xr:uid="{D203AA1C-FCF0-4E3C-B70A-A0FC4DDDFBDC}"/>
    <hyperlink ref="E14" location="'09 - SSR EP30 JAGUAR'!Area_de_impressao" display="'09 - SSR EP30 JAGUAR'!Area_de_impressao" xr:uid="{FEE96C80-E087-4167-88C2-0FC3BE0ACAE6}"/>
    <hyperlink ref="E15" location="'11 - SSR EP50SE SERIE B'!Area_de_impressao" display="'11 - SSR EP50SE SERIE B'!Area_de_impressao" xr:uid="{C88E0ED6-C871-4878-8300-496322D09E9A}"/>
    <hyperlink ref="E17" location="'14 - SSR EP100 SERIE B'!Area_de_impressao" display="'14 - SSR EP100 SERIE B'!Area_de_impressao" xr:uid="{231B350D-25D3-497C-B909-4AB51C3998BC}"/>
    <hyperlink ref="E18" location="'16 - SSR XF100 SERIE B'!Area_de_impressao" display="'16 - SSR XF100 SERIE B'!Area_de_impressao" xr:uid="{D482216F-5BFD-47EC-AB19-253C769A52CF}"/>
    <hyperlink ref="E21" location="'23 - SSR XFE 300 2S'!Area_de_impressao" display="'23 - SSR XFE 300 2S'!Area_de_impressao" xr:uid="{BB2920C2-3701-4D49-8EC7-A2D0E1D75EDB}"/>
    <hyperlink ref="E22" location="'27 - R110IU-A-100'!Area_de_impressao" display="'27 - R110IU-A-100'!Area_de_impressao" xr:uid="{B9E110A5-F9C9-42CA-A8D0-07D040FBE4C4}"/>
    <hyperlink ref="G18" location="'17 - SSR XF125 SERIE B'!Area_de_impressao" display="'17 - SSR XF125 SERIE B'!Area_de_impressao" xr:uid="{21185DF1-3519-4B0A-BFC6-2568ECC5C8B8}"/>
    <hyperlink ref="G21" location="'24 - SSR XFE 400 2S'!Area_de_impressao" display="'24 - SSR XFE 400 2S'!Area_de_impressao" xr:uid="{23DC0675-1630-41B3-9C22-DD0FEF598784}"/>
    <hyperlink ref="G22" location="'28 - R110IU-W-100'!Area_de_impressao" display="'28 - R110IU-W-100'!Area_de_impressao" xr:uid="{F701AF17-678F-46EB-9011-C50D906D4545}"/>
    <hyperlink ref="I18" location="'18 - SSR XF150 SERIE B'!Area_de_impressao" display="'18 - SSR XF150 SERIE B'!Area_de_impressao" xr:uid="{3BA557B9-A13C-4ACC-A066-A20702A4F8A1}"/>
    <hyperlink ref="I21" location="'25 - SSR XFE 500 2S W'!Area_de_impressao" display="'25 - SSR XFE 500 2S W'!Area_de_impressao" xr:uid="{B7F8CDFF-03DB-4DB4-9817-5DC75BDF07A3}"/>
    <hyperlink ref="I22" location="'29 - R150IU-A-125'!Area_de_impressao" display="'29 - R150IU-A-125'!Area_de_impressao" xr:uid="{442F77E5-2857-44EC-92C7-5C898F689E2D}"/>
    <hyperlink ref="K18" location="'19 - SSR XF200 1S SERIE B'!Area_de_impressao" display="'19 - SSR XF200 1S SERIE B'!Area_de_impressao" xr:uid="{D2A5EB82-39DC-4835-A606-A7B715317737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59" orientation="landscape" r:id="rId1"/>
  <rowBreaks count="1" manualBreakCount="1">
    <brk id="24" max="16383" man="1"/>
  </rowBreaks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7F8F-6DAA-451D-9550-3E822A4DE5B1}">
  <dimension ref="A1:F318"/>
  <sheetViews>
    <sheetView showGridLines="0" showRowColHeaders="0" zoomScaleNormal="100" workbookViewId="0">
      <selection activeCell="H18" sqref="H18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9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393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14</v>
      </c>
      <c r="C15" s="34" t="s">
        <v>258</v>
      </c>
      <c r="D15" s="35"/>
      <c r="E15" s="36"/>
      <c r="F15" s="2"/>
    </row>
    <row r="16" spans="1:6" ht="15" customHeight="1" x14ac:dyDescent="0.25">
      <c r="A16" s="5"/>
      <c r="B16" s="97" t="s">
        <v>59</v>
      </c>
      <c r="C16" s="38" t="s">
        <v>259</v>
      </c>
      <c r="D16" s="39"/>
      <c r="E16" s="40"/>
      <c r="F16" s="2"/>
    </row>
    <row r="17" spans="1:6" ht="15" customHeight="1" x14ac:dyDescent="0.25">
      <c r="A17" s="5"/>
      <c r="B17" s="97" t="s">
        <v>62</v>
      </c>
      <c r="C17" s="38" t="s">
        <v>335</v>
      </c>
      <c r="D17" s="39"/>
      <c r="E17" s="40"/>
    </row>
    <row r="18" spans="1:6" ht="15" customHeight="1" x14ac:dyDescent="0.25">
      <c r="A18" s="5"/>
      <c r="B18" s="97" t="s">
        <v>103</v>
      </c>
      <c r="C18" s="38" t="s">
        <v>260</v>
      </c>
      <c r="D18" s="39"/>
      <c r="E18" s="40"/>
    </row>
    <row r="19" spans="1:6" ht="15" customHeight="1" x14ac:dyDescent="0.25">
      <c r="A19" s="5"/>
      <c r="B19" s="97" t="s">
        <v>104</v>
      </c>
      <c r="C19" s="38" t="s">
        <v>261</v>
      </c>
      <c r="D19" s="39"/>
      <c r="E19" s="40"/>
      <c r="F19" s="2"/>
    </row>
    <row r="20" spans="1:6" ht="15" customHeight="1" x14ac:dyDescent="0.25">
      <c r="A20" s="5"/>
      <c r="B20" s="97" t="s">
        <v>15</v>
      </c>
      <c r="C20" s="38" t="s">
        <v>336</v>
      </c>
      <c r="D20" s="39"/>
      <c r="E20" s="40"/>
    </row>
    <row r="21" spans="1:6" ht="15" customHeight="1" x14ac:dyDescent="0.25">
      <c r="A21" s="5"/>
      <c r="B21" s="97" t="s">
        <v>15</v>
      </c>
      <c r="C21" s="38" t="s">
        <v>337</v>
      </c>
      <c r="D21" s="39"/>
      <c r="E21" s="40"/>
    </row>
    <row r="22" spans="1:6" ht="15" customHeight="1" x14ac:dyDescent="0.25">
      <c r="A22" s="5"/>
      <c r="B22" s="97" t="s">
        <v>15</v>
      </c>
      <c r="C22" s="38" t="s">
        <v>336</v>
      </c>
      <c r="D22" s="39"/>
      <c r="E22" s="40"/>
      <c r="F22" s="2"/>
    </row>
    <row r="23" spans="1:6" ht="15" customHeight="1" x14ac:dyDescent="0.25">
      <c r="A23" s="5"/>
      <c r="B23" s="97" t="s">
        <v>11</v>
      </c>
      <c r="C23" s="38" t="s">
        <v>262</v>
      </c>
      <c r="D23" s="39"/>
      <c r="E23" s="40"/>
    </row>
    <row r="24" spans="1:6" ht="15" customHeight="1" x14ac:dyDescent="0.25">
      <c r="A24" s="5"/>
      <c r="B24" s="97" t="s">
        <v>13</v>
      </c>
      <c r="C24" s="38" t="s">
        <v>263</v>
      </c>
      <c r="D24" s="39"/>
      <c r="E24" s="40"/>
    </row>
    <row r="25" spans="1:6" ht="15" customHeight="1" x14ac:dyDescent="0.25">
      <c r="A25" s="5"/>
      <c r="B25" s="97" t="s">
        <v>380</v>
      </c>
      <c r="C25" s="38"/>
      <c r="D25" s="39"/>
      <c r="E25" s="40"/>
    </row>
    <row r="26" spans="1:6" ht="15" customHeight="1" thickBot="1" x14ac:dyDescent="0.3">
      <c r="A26" s="5"/>
      <c r="B26" s="98" t="s">
        <v>380</v>
      </c>
      <c r="C26" s="42"/>
      <c r="D26" s="43"/>
      <c r="E26" s="44"/>
    </row>
    <row r="27" spans="1:6" ht="15" customHeight="1" thickBot="1" x14ac:dyDescent="0.3">
      <c r="A27" s="5"/>
      <c r="B27" s="6"/>
      <c r="C27" s="18"/>
    </row>
    <row r="28" spans="1:6" ht="27" customHeight="1" thickBot="1" x14ac:dyDescent="0.3">
      <c r="A28" s="5"/>
      <c r="B28" s="124" t="s">
        <v>5</v>
      </c>
      <c r="C28" s="125"/>
      <c r="D28" s="125"/>
      <c r="E28" s="126"/>
    </row>
    <row r="29" spans="1:6" ht="15" customHeight="1" thickBot="1" x14ac:dyDescent="0.3">
      <c r="A29" s="5"/>
      <c r="B29" s="91" t="s">
        <v>1</v>
      </c>
      <c r="C29" s="92" t="s">
        <v>7</v>
      </c>
      <c r="D29" s="92" t="s">
        <v>2</v>
      </c>
      <c r="E29" s="93" t="s">
        <v>3</v>
      </c>
    </row>
    <row r="30" spans="1:6" ht="15" customHeight="1" x14ac:dyDescent="0.25">
      <c r="A30" s="5"/>
      <c r="B30" s="96" t="s">
        <v>28</v>
      </c>
      <c r="C30" s="34" t="s">
        <v>193</v>
      </c>
      <c r="D30" s="35"/>
      <c r="E30" s="36">
        <v>2000</v>
      </c>
    </row>
    <row r="31" spans="1:6" ht="15" customHeight="1" x14ac:dyDescent="0.25">
      <c r="A31" s="5"/>
      <c r="B31" s="97" t="s">
        <v>29</v>
      </c>
      <c r="C31" s="38" t="s">
        <v>171</v>
      </c>
      <c r="D31" s="39"/>
      <c r="E31" s="40">
        <v>2000</v>
      </c>
    </row>
    <row r="32" spans="1:6" ht="15" customHeight="1" x14ac:dyDescent="0.25">
      <c r="A32" s="5"/>
      <c r="B32" s="97" t="s">
        <v>67</v>
      </c>
      <c r="C32" s="38" t="s">
        <v>220</v>
      </c>
      <c r="D32" s="39"/>
      <c r="E32" s="40">
        <v>4000</v>
      </c>
    </row>
    <row r="33" spans="1:6" ht="15" customHeight="1" x14ac:dyDescent="0.25">
      <c r="A33" s="5"/>
      <c r="B33" s="97" t="s">
        <v>91</v>
      </c>
      <c r="C33" s="38" t="s">
        <v>246</v>
      </c>
      <c r="D33" s="39"/>
      <c r="E33" s="40">
        <v>4000</v>
      </c>
    </row>
    <row r="34" spans="1:6" ht="15" customHeight="1" x14ac:dyDescent="0.25">
      <c r="A34" s="5"/>
      <c r="B34" s="97" t="s">
        <v>63</v>
      </c>
      <c r="C34" s="38" t="s">
        <v>322</v>
      </c>
      <c r="D34" s="39"/>
      <c r="E34" s="40">
        <v>8000</v>
      </c>
    </row>
    <row r="35" spans="1:6" ht="15" customHeight="1" x14ac:dyDescent="0.25">
      <c r="A35" s="5"/>
      <c r="B35" s="97" t="s">
        <v>92</v>
      </c>
      <c r="C35" s="38" t="s">
        <v>248</v>
      </c>
      <c r="D35" s="39"/>
      <c r="E35" s="40">
        <v>8000</v>
      </c>
    </row>
    <row r="36" spans="1:6" ht="15" customHeight="1" x14ac:dyDescent="0.25">
      <c r="A36" s="5"/>
      <c r="B36" s="97" t="s">
        <v>26</v>
      </c>
      <c r="C36" s="38" t="s">
        <v>249</v>
      </c>
      <c r="D36" s="39"/>
      <c r="E36" s="40">
        <v>16000</v>
      </c>
    </row>
    <row r="37" spans="1:6" ht="15" customHeight="1" x14ac:dyDescent="0.25">
      <c r="A37" s="5"/>
      <c r="B37" s="97" t="s">
        <v>93</v>
      </c>
      <c r="C37" s="38" t="s">
        <v>250</v>
      </c>
      <c r="D37" s="39"/>
      <c r="E37" s="40">
        <v>16000</v>
      </c>
    </row>
    <row r="38" spans="1:6" ht="15" customHeight="1" x14ac:dyDescent="0.25">
      <c r="A38" s="5"/>
      <c r="B38" s="97" t="s">
        <v>94</v>
      </c>
      <c r="C38" s="38" t="s">
        <v>333</v>
      </c>
      <c r="D38" s="39"/>
      <c r="E38" s="40">
        <v>16000</v>
      </c>
    </row>
    <row r="39" spans="1:6" ht="15" customHeight="1" x14ac:dyDescent="0.25">
      <c r="A39" s="5"/>
      <c r="B39" s="97" t="s">
        <v>95</v>
      </c>
      <c r="C39" s="38" t="s">
        <v>334</v>
      </c>
      <c r="D39" s="39"/>
      <c r="E39" s="40">
        <v>16000</v>
      </c>
    </row>
    <row r="40" spans="1:6" ht="15" customHeight="1" x14ac:dyDescent="0.25">
      <c r="A40" s="5"/>
      <c r="B40" s="97" t="s">
        <v>96</v>
      </c>
      <c r="C40" s="38" t="s">
        <v>251</v>
      </c>
      <c r="D40" s="39"/>
      <c r="E40" s="40">
        <v>16000</v>
      </c>
    </row>
    <row r="41" spans="1:6" ht="15" customHeight="1" x14ac:dyDescent="0.25">
      <c r="A41" s="5"/>
      <c r="B41" s="97" t="s">
        <v>97</v>
      </c>
      <c r="C41" s="38" t="s">
        <v>252</v>
      </c>
      <c r="D41" s="39"/>
      <c r="E41" s="40">
        <v>16000</v>
      </c>
    </row>
    <row r="42" spans="1:6" ht="15" customHeight="1" x14ac:dyDescent="0.25">
      <c r="A42" s="5"/>
      <c r="B42" s="97" t="s">
        <v>380</v>
      </c>
      <c r="C42" s="38"/>
      <c r="D42" s="39"/>
      <c r="E42" s="40" t="s">
        <v>380</v>
      </c>
    </row>
    <row r="43" spans="1:6" ht="15" customHeight="1" x14ac:dyDescent="0.25">
      <c r="A43" s="5"/>
      <c r="B43" s="97" t="s">
        <v>380</v>
      </c>
      <c r="C43" s="38"/>
      <c r="D43" s="39"/>
      <c r="E43" s="40" t="s">
        <v>380</v>
      </c>
      <c r="F43" s="2"/>
    </row>
    <row r="44" spans="1:6" ht="15" customHeight="1" thickBot="1" x14ac:dyDescent="0.3">
      <c r="A44" s="5"/>
      <c r="B44" s="98" t="s">
        <v>380</v>
      </c>
      <c r="C44" s="42"/>
      <c r="D44" s="43"/>
      <c r="E44" s="44" t="s">
        <v>380</v>
      </c>
    </row>
    <row r="45" spans="1:6" ht="15" customHeight="1" thickBot="1" x14ac:dyDescent="0.3">
      <c r="A45" s="5"/>
      <c r="B45" s="7"/>
      <c r="C45" s="7"/>
    </row>
    <row r="46" spans="1:6" ht="27" customHeight="1" thickBot="1" x14ac:dyDescent="0.3">
      <c r="A46" s="5"/>
      <c r="B46" s="124" t="s">
        <v>6</v>
      </c>
      <c r="C46" s="125"/>
      <c r="D46" s="125"/>
      <c r="E46" s="126"/>
    </row>
    <row r="47" spans="1:6" ht="28.5" customHeight="1" thickBot="1" x14ac:dyDescent="0.3">
      <c r="A47" s="5"/>
      <c r="B47" s="94" t="s">
        <v>1</v>
      </c>
      <c r="C47" s="89" t="s">
        <v>7</v>
      </c>
      <c r="D47" s="89" t="s">
        <v>2</v>
      </c>
      <c r="E47" s="90" t="s">
        <v>3</v>
      </c>
    </row>
    <row r="48" spans="1:6" ht="15" customHeight="1" x14ac:dyDescent="0.25">
      <c r="A48" s="5"/>
      <c r="B48" s="96" t="s">
        <v>62</v>
      </c>
      <c r="C48" s="34" t="s">
        <v>214</v>
      </c>
      <c r="D48" s="35"/>
      <c r="E48" s="36"/>
    </row>
    <row r="49" spans="1:5" ht="15" customHeight="1" x14ac:dyDescent="0.25">
      <c r="A49" s="5"/>
      <c r="B49" s="97" t="s">
        <v>98</v>
      </c>
      <c r="C49" s="38" t="s">
        <v>253</v>
      </c>
      <c r="D49" s="39"/>
      <c r="E49" s="40"/>
    </row>
    <row r="50" spans="1:5" ht="15" customHeight="1" x14ac:dyDescent="0.25">
      <c r="A50" s="5"/>
      <c r="B50" s="97" t="s">
        <v>99</v>
      </c>
      <c r="C50" s="38" t="s">
        <v>254</v>
      </c>
      <c r="D50" s="39"/>
      <c r="E50" s="40"/>
    </row>
    <row r="51" spans="1:5" ht="15" customHeight="1" x14ac:dyDescent="0.25">
      <c r="A51" s="5"/>
      <c r="B51" s="97" t="s">
        <v>100</v>
      </c>
      <c r="C51" s="38" t="s">
        <v>255</v>
      </c>
      <c r="D51" s="39"/>
      <c r="E51" s="40"/>
    </row>
    <row r="52" spans="1:5" ht="15" customHeight="1" x14ac:dyDescent="0.25">
      <c r="A52" s="5"/>
      <c r="B52" s="97" t="s">
        <v>101</v>
      </c>
      <c r="C52" s="38" t="s">
        <v>256</v>
      </c>
      <c r="D52" s="39"/>
      <c r="E52" s="40"/>
    </row>
    <row r="53" spans="1:5" ht="15" customHeight="1" x14ac:dyDescent="0.25">
      <c r="A53" s="5"/>
      <c r="B53" s="97" t="s">
        <v>19</v>
      </c>
      <c r="C53" s="38" t="s">
        <v>210</v>
      </c>
      <c r="D53" s="39"/>
      <c r="E53" s="40"/>
    </row>
    <row r="54" spans="1:5" ht="15" customHeight="1" x14ac:dyDescent="0.25">
      <c r="A54" s="5"/>
      <c r="B54" s="97" t="s">
        <v>19</v>
      </c>
      <c r="C54" s="38" t="s">
        <v>257</v>
      </c>
      <c r="D54" s="39"/>
      <c r="E54" s="40"/>
    </row>
    <row r="55" spans="1:5" ht="15" customHeight="1" x14ac:dyDescent="0.25">
      <c r="A55" s="5"/>
      <c r="B55" s="97" t="s">
        <v>380</v>
      </c>
      <c r="C55" s="38"/>
      <c r="D55" s="39"/>
      <c r="E55" s="40"/>
    </row>
    <row r="56" spans="1:5" ht="15" customHeight="1" x14ac:dyDescent="0.25">
      <c r="A56" s="5"/>
      <c r="B56" s="37" t="s">
        <v>380</v>
      </c>
      <c r="C56" s="38"/>
      <c r="D56" s="39"/>
      <c r="E56" s="40"/>
    </row>
    <row r="57" spans="1:5" ht="15" customHeight="1" thickBot="1" x14ac:dyDescent="0.3">
      <c r="A57" s="5"/>
      <c r="B57" s="41" t="s">
        <v>380</v>
      </c>
      <c r="C57" s="42"/>
      <c r="D57" s="43"/>
      <c r="E57" s="44"/>
    </row>
    <row r="58" spans="1:5" x14ac:dyDescent="0.25">
      <c r="B58" s="4"/>
      <c r="D58" s="4"/>
      <c r="E58" s="4"/>
    </row>
    <row r="59" spans="1:5" x14ac:dyDescent="0.25">
      <c r="B59" s="4"/>
      <c r="D59" s="4"/>
      <c r="E59" s="4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3"/>
    </row>
    <row r="64" spans="1:5" x14ac:dyDescent="0.25">
      <c r="A64" s="4"/>
      <c r="B64" s="6"/>
      <c r="C64" s="18"/>
    </row>
    <row r="65" spans="1:5" x14ac:dyDescent="0.25">
      <c r="A65" s="4"/>
      <c r="B65" s="6"/>
      <c r="C65" s="18"/>
    </row>
    <row r="66" spans="1:5" x14ac:dyDescent="0.25">
      <c r="B66" s="6"/>
      <c r="C66" s="18"/>
    </row>
    <row r="67" spans="1:5" x14ac:dyDescent="0.25">
      <c r="B67" s="6"/>
      <c r="C67" s="18"/>
    </row>
    <row r="68" spans="1:5" x14ac:dyDescent="0.25">
      <c r="B68" s="6"/>
      <c r="C68" s="18"/>
    </row>
    <row r="70" spans="1:5" x14ac:dyDescent="0.25">
      <c r="C70" s="18"/>
    </row>
    <row r="71" spans="1:5" x14ac:dyDescent="0.25">
      <c r="B71" s="6"/>
      <c r="C71" s="18"/>
    </row>
    <row r="72" spans="1:5" x14ac:dyDescent="0.25">
      <c r="B72" s="3"/>
      <c r="D72" s="4"/>
      <c r="E72" s="4"/>
    </row>
    <row r="73" spans="1:5" x14ac:dyDescent="0.25">
      <c r="B73" s="4"/>
      <c r="D73" s="4"/>
      <c r="E73" s="4"/>
    </row>
    <row r="74" spans="1:5" x14ac:dyDescent="0.25">
      <c r="B74" s="4"/>
      <c r="D74" s="4"/>
      <c r="E74" s="4"/>
    </row>
    <row r="75" spans="1:5" x14ac:dyDescent="0.25">
      <c r="B75" s="4"/>
      <c r="D75" s="4"/>
      <c r="E75" s="4"/>
    </row>
    <row r="76" spans="1:5" x14ac:dyDescent="0.25">
      <c r="B76" s="4"/>
      <c r="D76" s="4"/>
      <c r="E76" s="4"/>
    </row>
    <row r="77" spans="1:5" x14ac:dyDescent="0.25">
      <c r="B77" s="4"/>
      <c r="D77" s="4"/>
      <c r="E77" s="4"/>
    </row>
    <row r="78" spans="1:5" x14ac:dyDescent="0.25">
      <c r="B78" s="4"/>
      <c r="D78" s="4"/>
      <c r="E78" s="4"/>
    </row>
    <row r="79" spans="1:5" x14ac:dyDescent="0.25">
      <c r="B79" s="4"/>
      <c r="D79" s="4"/>
      <c r="E79" s="4"/>
    </row>
    <row r="80" spans="1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4"/>
      <c r="D87" s="4"/>
      <c r="E87" s="4"/>
    </row>
    <row r="88" spans="2:5" x14ac:dyDescent="0.25">
      <c r="B88" s="3"/>
      <c r="D88" s="4"/>
      <c r="E88" s="4"/>
    </row>
    <row r="89" spans="2:5" x14ac:dyDescent="0.25">
      <c r="B89" s="3"/>
      <c r="D89" s="4"/>
      <c r="E89" s="4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  <row r="318" spans="6:6" x14ac:dyDescent="0.25">
      <c r="F318" s="2"/>
    </row>
  </sheetData>
  <sheetProtection algorithmName="SHA-512" hashValue="OZ9fXGf9CgOd3qsf61+4D2HzWdaefnoss9v7/nkVXku9Kbsd+GsR6Qp88YZtvWu/wQmOUW61HzWy28t+51hCtQ==" saltValue="rHUJbqpIbhXcayHCY/+0TA==" spinCount="100000" sheet="1" objects="1" scenarios="1"/>
  <mergeCells count="4">
    <mergeCell ref="E3:E5"/>
    <mergeCell ref="B13:E13"/>
    <mergeCell ref="B28:E28"/>
    <mergeCell ref="B46:E46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8" max="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00C5-F224-44D8-8A5B-03FAB17C6011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A32E-2402-4A66-A0FD-F42186660B78}">
  <dimension ref="A1:F316"/>
  <sheetViews>
    <sheetView showGridLines="0" showRowColHeaders="0" zoomScaleNormal="100" workbookViewId="0">
      <selection activeCell="J10" sqref="J10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10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394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13</v>
      </c>
      <c r="C15" s="34" t="s">
        <v>263</v>
      </c>
      <c r="D15" s="35"/>
      <c r="E15" s="36"/>
      <c r="F15" s="2"/>
    </row>
    <row r="16" spans="1:6" ht="15" customHeight="1" x14ac:dyDescent="0.25">
      <c r="A16" s="5"/>
      <c r="B16" s="97" t="s">
        <v>15</v>
      </c>
      <c r="C16" s="38" t="s">
        <v>337</v>
      </c>
      <c r="D16" s="39"/>
      <c r="E16" s="40"/>
      <c r="F16" s="2"/>
    </row>
    <row r="17" spans="1:6" ht="15" customHeight="1" x14ac:dyDescent="0.25">
      <c r="A17" s="5"/>
      <c r="B17" s="97" t="s">
        <v>15</v>
      </c>
      <c r="C17" s="38" t="s">
        <v>336</v>
      </c>
      <c r="D17" s="39"/>
      <c r="E17" s="40"/>
    </row>
    <row r="18" spans="1:6" ht="15" customHeight="1" x14ac:dyDescent="0.25">
      <c r="A18" s="5"/>
      <c r="B18" s="97" t="s">
        <v>104</v>
      </c>
      <c r="C18" s="38" t="s">
        <v>261</v>
      </c>
      <c r="D18" s="39"/>
      <c r="E18" s="40"/>
    </row>
    <row r="19" spans="1:6" ht="15" customHeight="1" x14ac:dyDescent="0.25">
      <c r="A19" s="5"/>
      <c r="B19" s="97" t="s">
        <v>62</v>
      </c>
      <c r="C19" s="38" t="s">
        <v>335</v>
      </c>
      <c r="D19" s="39"/>
      <c r="E19" s="40"/>
      <c r="F19" s="2"/>
    </row>
    <row r="20" spans="1:6" ht="15" customHeight="1" x14ac:dyDescent="0.25">
      <c r="A20" s="5"/>
      <c r="B20" s="97" t="s">
        <v>112</v>
      </c>
      <c r="C20" s="38" t="s">
        <v>338</v>
      </c>
      <c r="D20" s="39"/>
      <c r="E20" s="40"/>
    </row>
    <row r="21" spans="1:6" ht="15" customHeight="1" x14ac:dyDescent="0.25">
      <c r="A21" s="5"/>
      <c r="B21" s="97" t="s">
        <v>16</v>
      </c>
      <c r="C21" s="38" t="s">
        <v>339</v>
      </c>
      <c r="D21" s="39"/>
      <c r="E21" s="40"/>
    </row>
    <row r="22" spans="1:6" ht="15" customHeight="1" x14ac:dyDescent="0.25">
      <c r="A22" s="5"/>
      <c r="B22" s="97" t="s">
        <v>113</v>
      </c>
      <c r="C22" s="38" t="s">
        <v>274</v>
      </c>
      <c r="D22" s="39"/>
      <c r="E22" s="40"/>
      <c r="F22" s="2"/>
    </row>
    <row r="23" spans="1:6" ht="15" customHeight="1" x14ac:dyDescent="0.25">
      <c r="A23" s="5"/>
      <c r="B23" s="97" t="s">
        <v>27</v>
      </c>
      <c r="C23" s="38" t="s">
        <v>275</v>
      </c>
      <c r="D23" s="39"/>
      <c r="E23" s="40"/>
    </row>
    <row r="24" spans="1:6" ht="15" customHeight="1" x14ac:dyDescent="0.25">
      <c r="A24" s="5"/>
      <c r="B24" s="97" t="s">
        <v>94</v>
      </c>
      <c r="C24" s="38" t="s">
        <v>333</v>
      </c>
      <c r="D24" s="39"/>
      <c r="E24" s="40"/>
    </row>
    <row r="25" spans="1:6" ht="15" customHeight="1" x14ac:dyDescent="0.25">
      <c r="A25" s="5"/>
      <c r="B25" s="97" t="s">
        <v>141</v>
      </c>
      <c r="C25" s="38" t="s">
        <v>340</v>
      </c>
      <c r="D25" s="39"/>
      <c r="E25" s="40"/>
      <c r="F25" s="2"/>
    </row>
    <row r="26" spans="1:6" ht="15" customHeight="1" x14ac:dyDescent="0.25">
      <c r="A26" s="5"/>
      <c r="B26" s="97" t="s">
        <v>380</v>
      </c>
      <c r="C26" s="38"/>
      <c r="D26" s="39"/>
      <c r="E26" s="40"/>
    </row>
    <row r="27" spans="1:6" ht="15" customHeight="1" x14ac:dyDescent="0.25">
      <c r="A27" s="5"/>
      <c r="B27" s="97" t="s">
        <v>380</v>
      </c>
      <c r="C27" s="38"/>
      <c r="D27" s="39"/>
      <c r="E27" s="40"/>
    </row>
    <row r="28" spans="1:6" ht="15" customHeight="1" thickBot="1" x14ac:dyDescent="0.3">
      <c r="A28" s="5"/>
      <c r="B28" s="98" t="s">
        <v>380</v>
      </c>
      <c r="C28" s="42"/>
      <c r="D28" s="43"/>
      <c r="E28" s="44" t="s">
        <v>380</v>
      </c>
    </row>
    <row r="29" spans="1:6" ht="15" customHeight="1" thickBot="1" x14ac:dyDescent="0.3">
      <c r="A29" s="5"/>
      <c r="B29" s="6"/>
      <c r="C29" s="18"/>
    </row>
    <row r="30" spans="1:6" ht="27" customHeight="1" thickBot="1" x14ac:dyDescent="0.3">
      <c r="A30" s="5"/>
      <c r="B30" s="124" t="s">
        <v>5</v>
      </c>
      <c r="C30" s="125"/>
      <c r="D30" s="125"/>
      <c r="E30" s="126"/>
    </row>
    <row r="31" spans="1:6" ht="15" customHeight="1" thickBot="1" x14ac:dyDescent="0.3">
      <c r="A31" s="5"/>
      <c r="B31" s="91" t="s">
        <v>1</v>
      </c>
      <c r="C31" s="92" t="s">
        <v>7</v>
      </c>
      <c r="D31" s="92" t="s">
        <v>2</v>
      </c>
      <c r="E31" s="93" t="s">
        <v>3</v>
      </c>
    </row>
    <row r="32" spans="1:6" ht="15" customHeight="1" x14ac:dyDescent="0.25">
      <c r="A32" s="5"/>
      <c r="B32" s="96" t="s">
        <v>28</v>
      </c>
      <c r="C32" s="34" t="s">
        <v>264</v>
      </c>
      <c r="D32" s="35"/>
      <c r="E32" s="36">
        <v>4000</v>
      </c>
    </row>
    <row r="33" spans="1:6" ht="15" customHeight="1" x14ac:dyDescent="0.25">
      <c r="A33" s="5"/>
      <c r="B33" s="97" t="s">
        <v>29</v>
      </c>
      <c r="C33" s="38" t="s">
        <v>265</v>
      </c>
      <c r="D33" s="39"/>
      <c r="E33" s="40">
        <v>4000</v>
      </c>
    </row>
    <row r="34" spans="1:6" ht="15" customHeight="1" x14ac:dyDescent="0.25">
      <c r="A34" s="5"/>
      <c r="B34" s="97" t="s">
        <v>68</v>
      </c>
      <c r="C34" s="38" t="s">
        <v>266</v>
      </c>
      <c r="D34" s="39"/>
      <c r="E34" s="40">
        <v>4000</v>
      </c>
    </row>
    <row r="35" spans="1:6" ht="15" customHeight="1" x14ac:dyDescent="0.25">
      <c r="A35" s="5"/>
      <c r="B35" s="97" t="s">
        <v>67</v>
      </c>
      <c r="C35" s="38" t="s">
        <v>220</v>
      </c>
      <c r="D35" s="39"/>
      <c r="E35" s="40">
        <v>4000</v>
      </c>
    </row>
    <row r="36" spans="1:6" ht="15" customHeight="1" x14ac:dyDescent="0.25">
      <c r="A36" s="5"/>
      <c r="B36" s="97" t="s">
        <v>105</v>
      </c>
      <c r="C36" s="38" t="s">
        <v>267</v>
      </c>
      <c r="D36" s="39"/>
      <c r="E36" s="40">
        <v>8000</v>
      </c>
    </row>
    <row r="37" spans="1:6" ht="15" customHeight="1" x14ac:dyDescent="0.25">
      <c r="A37" s="5"/>
      <c r="B37" s="97" t="s">
        <v>106</v>
      </c>
      <c r="C37" s="38" t="s">
        <v>268</v>
      </c>
      <c r="D37" s="39"/>
      <c r="E37" s="40">
        <v>8000</v>
      </c>
    </row>
    <row r="38" spans="1:6" ht="15" customHeight="1" x14ac:dyDescent="0.25">
      <c r="A38" s="5"/>
      <c r="B38" s="97" t="s">
        <v>107</v>
      </c>
      <c r="C38" s="38" t="s">
        <v>269</v>
      </c>
      <c r="D38" s="39"/>
      <c r="E38" s="40">
        <v>8000</v>
      </c>
    </row>
    <row r="39" spans="1:6" ht="15" customHeight="1" x14ac:dyDescent="0.25">
      <c r="A39" s="5"/>
      <c r="B39" s="97" t="s">
        <v>69</v>
      </c>
      <c r="C39" s="38" t="s">
        <v>222</v>
      </c>
      <c r="D39" s="39"/>
      <c r="E39" s="40">
        <v>8000</v>
      </c>
    </row>
    <row r="40" spans="1:6" ht="15" customHeight="1" x14ac:dyDescent="0.25">
      <c r="A40" s="5"/>
      <c r="B40" s="97" t="s">
        <v>108</v>
      </c>
      <c r="C40" s="38" t="s">
        <v>270</v>
      </c>
      <c r="D40" s="39"/>
      <c r="E40" s="40">
        <v>16000</v>
      </c>
    </row>
    <row r="41" spans="1:6" ht="15" customHeight="1" x14ac:dyDescent="0.25">
      <c r="A41" s="5"/>
      <c r="B41" s="97" t="s">
        <v>109</v>
      </c>
      <c r="C41" s="38" t="s">
        <v>271</v>
      </c>
      <c r="D41" s="39"/>
      <c r="E41" s="40">
        <v>16000</v>
      </c>
    </row>
    <row r="42" spans="1:6" ht="15" customHeight="1" x14ac:dyDescent="0.25">
      <c r="A42" s="5"/>
      <c r="B42" s="97" t="s">
        <v>110</v>
      </c>
      <c r="C42" s="38" t="s">
        <v>272</v>
      </c>
      <c r="D42" s="39"/>
      <c r="E42" s="40">
        <v>16000</v>
      </c>
    </row>
    <row r="43" spans="1:6" ht="15" customHeight="1" x14ac:dyDescent="0.25">
      <c r="A43" s="5"/>
      <c r="B43" s="97" t="s">
        <v>111</v>
      </c>
      <c r="C43" s="38" t="s">
        <v>273</v>
      </c>
      <c r="D43" s="39"/>
      <c r="E43" s="40">
        <v>16000</v>
      </c>
    </row>
    <row r="44" spans="1:6" ht="15" customHeight="1" x14ac:dyDescent="0.25">
      <c r="A44" s="5"/>
      <c r="B44" s="97" t="s">
        <v>95</v>
      </c>
      <c r="C44" s="38" t="s">
        <v>334</v>
      </c>
      <c r="D44" s="39"/>
      <c r="E44" s="40">
        <v>16000</v>
      </c>
    </row>
    <row r="45" spans="1:6" ht="15" customHeight="1" x14ac:dyDescent="0.25">
      <c r="A45" s="5"/>
      <c r="B45" s="97" t="s">
        <v>380</v>
      </c>
      <c r="C45" s="38"/>
      <c r="D45" s="39"/>
      <c r="E45" s="40" t="s">
        <v>380</v>
      </c>
    </row>
    <row r="46" spans="1:6" ht="15" customHeight="1" x14ac:dyDescent="0.25">
      <c r="A46" s="5"/>
      <c r="B46" s="97" t="s">
        <v>380</v>
      </c>
      <c r="C46" s="38"/>
      <c r="D46" s="39"/>
      <c r="E46" s="40" t="s">
        <v>380</v>
      </c>
      <c r="F46" s="2"/>
    </row>
    <row r="47" spans="1:6" ht="15" customHeight="1" thickBot="1" x14ac:dyDescent="0.3">
      <c r="A47" s="5"/>
      <c r="B47" s="98" t="s">
        <v>380</v>
      </c>
      <c r="C47" s="42"/>
      <c r="D47" s="43"/>
      <c r="E47" s="44" t="s">
        <v>380</v>
      </c>
    </row>
    <row r="48" spans="1:6" ht="15" customHeight="1" thickBot="1" x14ac:dyDescent="0.3">
      <c r="A48" s="5"/>
      <c r="B48" s="7"/>
      <c r="C48" s="7"/>
    </row>
    <row r="49" spans="1:5" ht="27" customHeight="1" thickBot="1" x14ac:dyDescent="0.3">
      <c r="A49" s="5"/>
      <c r="B49" s="124" t="s">
        <v>6</v>
      </c>
      <c r="C49" s="125"/>
      <c r="D49" s="125"/>
      <c r="E49" s="126"/>
    </row>
    <row r="50" spans="1:5" ht="28.5" customHeight="1" thickBot="1" x14ac:dyDescent="0.3">
      <c r="A50" s="5"/>
      <c r="B50" s="94" t="s">
        <v>1</v>
      </c>
      <c r="C50" s="89" t="s">
        <v>7</v>
      </c>
      <c r="D50" s="89" t="s">
        <v>2</v>
      </c>
      <c r="E50" s="90" t="s">
        <v>3</v>
      </c>
    </row>
    <row r="51" spans="1:5" ht="15" customHeight="1" x14ac:dyDescent="0.25">
      <c r="A51" s="5"/>
      <c r="B51" s="96" t="s">
        <v>380</v>
      </c>
      <c r="C51" s="34"/>
      <c r="D51" s="35" t="s">
        <v>380</v>
      </c>
      <c r="E51" s="36" t="s">
        <v>380</v>
      </c>
    </row>
    <row r="52" spans="1:5" ht="15" customHeight="1" x14ac:dyDescent="0.25">
      <c r="A52" s="5"/>
      <c r="B52" s="37" t="s">
        <v>380</v>
      </c>
      <c r="C52" s="38"/>
      <c r="D52" s="39" t="s">
        <v>380</v>
      </c>
      <c r="E52" s="40" t="s">
        <v>380</v>
      </c>
    </row>
    <row r="53" spans="1:5" ht="15" customHeight="1" x14ac:dyDescent="0.25">
      <c r="A53" s="5"/>
      <c r="B53" s="37" t="s">
        <v>380</v>
      </c>
      <c r="C53" s="38"/>
      <c r="D53" s="39" t="s">
        <v>380</v>
      </c>
      <c r="E53" s="40" t="s">
        <v>380</v>
      </c>
    </row>
    <row r="54" spans="1:5" ht="15" customHeight="1" x14ac:dyDescent="0.25">
      <c r="A54" s="5"/>
      <c r="B54" s="37" t="s">
        <v>380</v>
      </c>
      <c r="C54" s="38"/>
      <c r="D54" s="39" t="s">
        <v>380</v>
      </c>
      <c r="E54" s="40" t="s">
        <v>380</v>
      </c>
    </row>
    <row r="55" spans="1:5" ht="15" customHeight="1" thickBot="1" x14ac:dyDescent="0.3">
      <c r="A55" s="5"/>
      <c r="B55" s="41" t="s">
        <v>380</v>
      </c>
      <c r="C55" s="42"/>
      <c r="D55" s="43" t="s">
        <v>380</v>
      </c>
      <c r="E55" s="44" t="s">
        <v>380</v>
      </c>
    </row>
    <row r="56" spans="1:5" x14ac:dyDescent="0.25">
      <c r="B56" s="4"/>
      <c r="D56" s="4"/>
      <c r="E56" s="4"/>
    </row>
    <row r="57" spans="1:5" x14ac:dyDescent="0.25">
      <c r="B57" s="4"/>
      <c r="D57" s="4"/>
      <c r="E57" s="4"/>
    </row>
    <row r="58" spans="1:5" x14ac:dyDescent="0.25">
      <c r="A58" s="3"/>
    </row>
    <row r="59" spans="1:5" x14ac:dyDescent="0.25">
      <c r="A59" s="3"/>
    </row>
    <row r="60" spans="1:5" x14ac:dyDescent="0.25">
      <c r="A60" s="3"/>
    </row>
    <row r="61" spans="1:5" x14ac:dyDescent="0.25">
      <c r="A61" s="3"/>
    </row>
    <row r="62" spans="1:5" x14ac:dyDescent="0.25">
      <c r="A62" s="4"/>
      <c r="B62" s="6"/>
      <c r="C62" s="18"/>
    </row>
    <row r="63" spans="1:5" x14ac:dyDescent="0.25">
      <c r="A63" s="4"/>
      <c r="B63" s="6"/>
      <c r="C63" s="18"/>
    </row>
    <row r="64" spans="1:5" x14ac:dyDescent="0.25">
      <c r="B64" s="6"/>
      <c r="C64" s="18"/>
    </row>
    <row r="65" spans="2:5" x14ac:dyDescent="0.25">
      <c r="B65" s="6"/>
      <c r="C65" s="18"/>
    </row>
    <row r="66" spans="2:5" x14ac:dyDescent="0.25">
      <c r="B66" s="6"/>
      <c r="C66" s="18"/>
    </row>
    <row r="68" spans="2:5" x14ac:dyDescent="0.25">
      <c r="C68" s="18"/>
    </row>
    <row r="69" spans="2:5" x14ac:dyDescent="0.25">
      <c r="B69" s="6"/>
      <c r="C69" s="18"/>
    </row>
    <row r="70" spans="2:5" x14ac:dyDescent="0.25">
      <c r="B70" s="3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3"/>
      <c r="D86" s="4"/>
      <c r="E86" s="4"/>
    </row>
    <row r="87" spans="2:5" x14ac:dyDescent="0.25">
      <c r="B87" s="3"/>
      <c r="D87" s="4"/>
      <c r="E87" s="4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</sheetData>
  <sheetProtection algorithmName="SHA-512" hashValue="vJhGxmISzJFWRxsC0rh6utjFRbeplw9kK/1FnfBpNpm6+QOf1NbfUkosZ2dGHn64UltIYFFZXZY4Pj8ObFX01Q==" saltValue="tU3BVM7ZmAeSTrUWFWzsjQ==" spinCount="100000" sheet="1" objects="1" scenarios="1"/>
  <mergeCells count="4">
    <mergeCell ref="E3:E5"/>
    <mergeCell ref="B13:E13"/>
    <mergeCell ref="B30:E30"/>
    <mergeCell ref="B49:E49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6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62CF0-00D0-4460-8600-69DA267D0CF7}">
  <dimension ref="A1:F315"/>
  <sheetViews>
    <sheetView showGridLines="0" showRowColHeaders="0" zoomScaleNormal="100" workbookViewId="0">
      <selection activeCell="R37" sqref="R37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11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395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13</v>
      </c>
      <c r="C15" s="34" t="s">
        <v>263</v>
      </c>
      <c r="D15" s="35"/>
      <c r="E15" s="36"/>
      <c r="F15" s="2"/>
    </row>
    <row r="16" spans="1:6" ht="15" customHeight="1" x14ac:dyDescent="0.25">
      <c r="A16" s="5"/>
      <c r="B16" s="97" t="s">
        <v>15</v>
      </c>
      <c r="C16" s="38" t="s">
        <v>337</v>
      </c>
      <c r="D16" s="39"/>
      <c r="E16" s="40"/>
      <c r="F16" s="2"/>
    </row>
    <row r="17" spans="1:6" ht="15" customHeight="1" x14ac:dyDescent="0.25">
      <c r="A17" s="5"/>
      <c r="B17" s="97" t="s">
        <v>15</v>
      </c>
      <c r="C17" s="38" t="s">
        <v>336</v>
      </c>
      <c r="D17" s="39"/>
      <c r="E17" s="40"/>
    </row>
    <row r="18" spans="1:6" ht="15" customHeight="1" x14ac:dyDescent="0.25">
      <c r="A18" s="5"/>
      <c r="B18" s="97" t="s">
        <v>104</v>
      </c>
      <c r="C18" s="38" t="s">
        <v>261</v>
      </c>
      <c r="D18" s="39"/>
      <c r="E18" s="40"/>
    </row>
    <row r="19" spans="1:6" ht="15" customHeight="1" x14ac:dyDescent="0.25">
      <c r="A19" s="5"/>
      <c r="B19" s="97" t="s">
        <v>62</v>
      </c>
      <c r="C19" s="38" t="s">
        <v>335</v>
      </c>
      <c r="D19" s="39"/>
      <c r="E19" s="40"/>
      <c r="F19" s="2"/>
    </row>
    <row r="20" spans="1:6" ht="15" customHeight="1" x14ac:dyDescent="0.25">
      <c r="A20" s="5"/>
      <c r="B20" s="97" t="s">
        <v>112</v>
      </c>
      <c r="C20" s="38" t="s">
        <v>338</v>
      </c>
      <c r="D20" s="39"/>
      <c r="E20" s="40"/>
    </row>
    <row r="21" spans="1:6" ht="15" customHeight="1" x14ac:dyDescent="0.25">
      <c r="A21" s="5"/>
      <c r="B21" s="97" t="s">
        <v>16</v>
      </c>
      <c r="C21" s="38" t="s">
        <v>339</v>
      </c>
      <c r="D21" s="39"/>
      <c r="E21" s="40"/>
    </row>
    <row r="22" spans="1:6" ht="15" customHeight="1" x14ac:dyDescent="0.25">
      <c r="A22" s="5"/>
      <c r="B22" s="97" t="s">
        <v>113</v>
      </c>
      <c r="C22" s="38" t="s">
        <v>274</v>
      </c>
      <c r="D22" s="39"/>
      <c r="E22" s="40"/>
      <c r="F22" s="2"/>
    </row>
    <row r="23" spans="1:6" ht="15" customHeight="1" x14ac:dyDescent="0.25">
      <c r="A23" s="5"/>
      <c r="B23" s="97" t="s">
        <v>27</v>
      </c>
      <c r="C23" s="38" t="s">
        <v>275</v>
      </c>
      <c r="D23" s="39"/>
      <c r="E23" s="40"/>
    </row>
    <row r="24" spans="1:6" ht="15" customHeight="1" x14ac:dyDescent="0.25">
      <c r="A24" s="5"/>
      <c r="B24" s="97" t="s">
        <v>94</v>
      </c>
      <c r="C24" s="38" t="s">
        <v>333</v>
      </c>
      <c r="D24" s="39"/>
      <c r="E24" s="40"/>
    </row>
    <row r="25" spans="1:6" ht="15" customHeight="1" x14ac:dyDescent="0.25">
      <c r="A25" s="5"/>
      <c r="B25" s="97" t="s">
        <v>141</v>
      </c>
      <c r="C25" s="38" t="s">
        <v>340</v>
      </c>
      <c r="D25" s="39"/>
      <c r="E25" s="40"/>
      <c r="F25" s="2"/>
    </row>
    <row r="26" spans="1:6" ht="15" customHeight="1" x14ac:dyDescent="0.25">
      <c r="A26" s="5"/>
      <c r="B26" s="97" t="s">
        <v>380</v>
      </c>
      <c r="C26" s="38"/>
      <c r="D26" s="39"/>
      <c r="E26" s="40"/>
    </row>
    <row r="27" spans="1:6" ht="15" customHeight="1" thickBot="1" x14ac:dyDescent="0.3">
      <c r="A27" s="5"/>
      <c r="B27" s="98" t="s">
        <v>380</v>
      </c>
      <c r="C27" s="42"/>
      <c r="D27" s="43"/>
      <c r="E27" s="44"/>
    </row>
    <row r="28" spans="1:6" ht="15" customHeight="1" thickBot="1" x14ac:dyDescent="0.3">
      <c r="A28" s="5"/>
      <c r="B28" s="6"/>
      <c r="C28" s="18"/>
    </row>
    <row r="29" spans="1:6" ht="27" customHeight="1" thickBot="1" x14ac:dyDescent="0.3">
      <c r="A29" s="5"/>
      <c r="B29" s="124" t="s">
        <v>5</v>
      </c>
      <c r="C29" s="125"/>
      <c r="D29" s="125"/>
      <c r="E29" s="126"/>
    </row>
    <row r="30" spans="1:6" ht="15" customHeight="1" thickBot="1" x14ac:dyDescent="0.3">
      <c r="A30" s="5"/>
      <c r="B30" s="91" t="s">
        <v>1</v>
      </c>
      <c r="C30" s="92" t="s">
        <v>7</v>
      </c>
      <c r="D30" s="92" t="s">
        <v>2</v>
      </c>
      <c r="E30" s="93" t="s">
        <v>3</v>
      </c>
    </row>
    <row r="31" spans="1:6" ht="15" customHeight="1" x14ac:dyDescent="0.25">
      <c r="A31" s="5"/>
      <c r="B31" s="96" t="s">
        <v>28</v>
      </c>
      <c r="C31" s="34" t="s">
        <v>264</v>
      </c>
      <c r="D31" s="35"/>
      <c r="E31" s="36">
        <v>4000</v>
      </c>
    </row>
    <row r="32" spans="1:6" ht="15" customHeight="1" x14ac:dyDescent="0.25">
      <c r="A32" s="5"/>
      <c r="B32" s="97" t="s">
        <v>29</v>
      </c>
      <c r="C32" s="38" t="s">
        <v>265</v>
      </c>
      <c r="D32" s="39"/>
      <c r="E32" s="40">
        <v>4000</v>
      </c>
    </row>
    <row r="33" spans="1:6" ht="15" customHeight="1" x14ac:dyDescent="0.25">
      <c r="A33" s="5"/>
      <c r="B33" s="97" t="s">
        <v>68</v>
      </c>
      <c r="C33" s="38" t="s">
        <v>266</v>
      </c>
      <c r="D33" s="39"/>
      <c r="E33" s="40">
        <v>4000</v>
      </c>
    </row>
    <row r="34" spans="1:6" ht="15" customHeight="1" x14ac:dyDescent="0.25">
      <c r="A34" s="5"/>
      <c r="B34" s="97" t="s">
        <v>67</v>
      </c>
      <c r="C34" s="38" t="s">
        <v>220</v>
      </c>
      <c r="D34" s="39"/>
      <c r="E34" s="40">
        <v>4000</v>
      </c>
    </row>
    <row r="35" spans="1:6" ht="15" customHeight="1" x14ac:dyDescent="0.25">
      <c r="A35" s="5"/>
      <c r="B35" s="97" t="s">
        <v>105</v>
      </c>
      <c r="C35" s="38" t="s">
        <v>267</v>
      </c>
      <c r="D35" s="39"/>
      <c r="E35" s="40">
        <v>8000</v>
      </c>
    </row>
    <row r="36" spans="1:6" ht="15" customHeight="1" x14ac:dyDescent="0.25">
      <c r="A36" s="5"/>
      <c r="B36" s="97" t="s">
        <v>106</v>
      </c>
      <c r="C36" s="38" t="s">
        <v>268</v>
      </c>
      <c r="D36" s="39"/>
      <c r="E36" s="40">
        <v>8000</v>
      </c>
    </row>
    <row r="37" spans="1:6" ht="15" customHeight="1" x14ac:dyDescent="0.25">
      <c r="A37" s="5"/>
      <c r="B37" s="97" t="s">
        <v>114</v>
      </c>
      <c r="C37" s="38" t="s">
        <v>276</v>
      </c>
      <c r="D37" s="39"/>
      <c r="E37" s="40">
        <v>8000</v>
      </c>
    </row>
    <row r="38" spans="1:6" ht="15" customHeight="1" x14ac:dyDescent="0.25">
      <c r="A38" s="5"/>
      <c r="B38" s="97" t="s">
        <v>108</v>
      </c>
      <c r="C38" s="38" t="s">
        <v>270</v>
      </c>
      <c r="D38" s="39"/>
      <c r="E38" s="40">
        <v>16000</v>
      </c>
    </row>
    <row r="39" spans="1:6" ht="15" customHeight="1" x14ac:dyDescent="0.25">
      <c r="A39" s="5"/>
      <c r="B39" s="97" t="s">
        <v>109</v>
      </c>
      <c r="C39" s="38" t="s">
        <v>271</v>
      </c>
      <c r="D39" s="39"/>
      <c r="E39" s="40">
        <v>16000</v>
      </c>
    </row>
    <row r="40" spans="1:6" ht="15" customHeight="1" x14ac:dyDescent="0.25">
      <c r="A40" s="5"/>
      <c r="B40" s="97" t="s">
        <v>110</v>
      </c>
      <c r="C40" s="38" t="s">
        <v>272</v>
      </c>
      <c r="D40" s="39"/>
      <c r="E40" s="40">
        <v>16000</v>
      </c>
    </row>
    <row r="41" spans="1:6" ht="15" customHeight="1" x14ac:dyDescent="0.25">
      <c r="A41" s="5"/>
      <c r="B41" s="97" t="s">
        <v>111</v>
      </c>
      <c r="C41" s="38" t="s">
        <v>273</v>
      </c>
      <c r="D41" s="39"/>
      <c r="E41" s="40">
        <v>16000</v>
      </c>
    </row>
    <row r="42" spans="1:6" ht="15" customHeight="1" x14ac:dyDescent="0.25">
      <c r="A42" s="5"/>
      <c r="B42" s="97" t="s">
        <v>95</v>
      </c>
      <c r="C42" s="38" t="s">
        <v>334</v>
      </c>
      <c r="D42" s="39"/>
      <c r="E42" s="40">
        <v>16000</v>
      </c>
    </row>
    <row r="43" spans="1:6" ht="15" customHeight="1" x14ac:dyDescent="0.25">
      <c r="A43" s="5"/>
      <c r="B43" s="97" t="s">
        <v>95</v>
      </c>
      <c r="C43" s="38" t="s">
        <v>334</v>
      </c>
      <c r="D43" s="39"/>
      <c r="E43" s="40"/>
    </row>
    <row r="44" spans="1:6" ht="15" customHeight="1" x14ac:dyDescent="0.25">
      <c r="A44" s="5"/>
      <c r="B44" s="97" t="s">
        <v>380</v>
      </c>
      <c r="C44" s="38"/>
      <c r="D44" s="39"/>
      <c r="E44" s="40" t="s">
        <v>380</v>
      </c>
    </row>
    <row r="45" spans="1:6" ht="15" customHeight="1" x14ac:dyDescent="0.25">
      <c r="A45" s="5"/>
      <c r="B45" s="97" t="s">
        <v>380</v>
      </c>
      <c r="C45" s="38"/>
      <c r="D45" s="39"/>
      <c r="E45" s="40" t="s">
        <v>380</v>
      </c>
      <c r="F45" s="2"/>
    </row>
    <row r="46" spans="1:6" ht="15" customHeight="1" thickBot="1" x14ac:dyDescent="0.3">
      <c r="A46" s="5"/>
      <c r="B46" s="98" t="s">
        <v>380</v>
      </c>
      <c r="C46" s="42"/>
      <c r="D46" s="43"/>
      <c r="E46" s="44" t="s">
        <v>380</v>
      </c>
    </row>
    <row r="47" spans="1:6" ht="15" customHeight="1" thickBot="1" x14ac:dyDescent="0.3">
      <c r="A47" s="5"/>
      <c r="B47" s="7"/>
      <c r="C47" s="7"/>
    </row>
    <row r="48" spans="1:6" ht="27" customHeight="1" thickBot="1" x14ac:dyDescent="0.3">
      <c r="A48" s="5"/>
      <c r="B48" s="124" t="s">
        <v>6</v>
      </c>
      <c r="C48" s="125"/>
      <c r="D48" s="125"/>
      <c r="E48" s="126"/>
    </row>
    <row r="49" spans="1:5" ht="28.5" customHeight="1" thickBot="1" x14ac:dyDescent="0.3">
      <c r="A49" s="5"/>
      <c r="B49" s="94" t="s">
        <v>1</v>
      </c>
      <c r="C49" s="89" t="s">
        <v>7</v>
      </c>
      <c r="D49" s="89" t="s">
        <v>2</v>
      </c>
      <c r="E49" s="90" t="s">
        <v>3</v>
      </c>
    </row>
    <row r="50" spans="1:5" ht="15" customHeight="1" x14ac:dyDescent="0.25">
      <c r="A50" s="5"/>
      <c r="B50" s="96" t="s">
        <v>380</v>
      </c>
      <c r="C50" s="34"/>
      <c r="D50" s="35"/>
      <c r="E50" s="36"/>
    </row>
    <row r="51" spans="1:5" ht="15" customHeight="1" x14ac:dyDescent="0.25">
      <c r="A51" s="5"/>
      <c r="B51" s="37" t="s">
        <v>380</v>
      </c>
      <c r="C51" s="38"/>
      <c r="D51" s="39"/>
      <c r="E51" s="40"/>
    </row>
    <row r="52" spans="1:5" ht="15" customHeight="1" x14ac:dyDescent="0.25">
      <c r="A52" s="5"/>
      <c r="B52" s="37" t="s">
        <v>380</v>
      </c>
      <c r="C52" s="38"/>
      <c r="D52" s="39"/>
      <c r="E52" s="40"/>
    </row>
    <row r="53" spans="1:5" ht="15" customHeight="1" x14ac:dyDescent="0.25">
      <c r="A53" s="5"/>
      <c r="B53" s="37" t="s">
        <v>380</v>
      </c>
      <c r="C53" s="38"/>
      <c r="D53" s="39"/>
      <c r="E53" s="40"/>
    </row>
    <row r="54" spans="1:5" ht="15" customHeight="1" thickBot="1" x14ac:dyDescent="0.3">
      <c r="A54" s="5"/>
      <c r="B54" s="41" t="s">
        <v>380</v>
      </c>
      <c r="C54" s="42"/>
      <c r="D54" s="43"/>
      <c r="E54" s="44"/>
    </row>
    <row r="55" spans="1:5" x14ac:dyDescent="0.25">
      <c r="B55" s="4"/>
      <c r="D55" s="4"/>
      <c r="E55" s="4"/>
    </row>
    <row r="56" spans="1:5" x14ac:dyDescent="0.25">
      <c r="B56" s="4"/>
      <c r="D56" s="4"/>
      <c r="E56" s="4"/>
    </row>
    <row r="57" spans="1:5" x14ac:dyDescent="0.25">
      <c r="A57" s="3"/>
    </row>
    <row r="58" spans="1:5" x14ac:dyDescent="0.25">
      <c r="A58" s="3"/>
    </row>
    <row r="59" spans="1:5" x14ac:dyDescent="0.25">
      <c r="A59" s="3"/>
    </row>
    <row r="60" spans="1:5" x14ac:dyDescent="0.25">
      <c r="A60" s="3"/>
    </row>
    <row r="61" spans="1:5" x14ac:dyDescent="0.25">
      <c r="A61" s="4"/>
      <c r="B61" s="6"/>
      <c r="C61" s="18"/>
    </row>
    <row r="62" spans="1:5" x14ac:dyDescent="0.25">
      <c r="A62" s="4"/>
      <c r="B62" s="6"/>
      <c r="C62" s="18"/>
    </row>
    <row r="63" spans="1:5" x14ac:dyDescent="0.25">
      <c r="B63" s="6"/>
      <c r="C63" s="18"/>
    </row>
    <row r="64" spans="1:5" x14ac:dyDescent="0.25">
      <c r="B64" s="6"/>
      <c r="C64" s="18"/>
    </row>
    <row r="65" spans="2:5" x14ac:dyDescent="0.25">
      <c r="B65" s="6"/>
      <c r="C65" s="18"/>
    </row>
    <row r="67" spans="2:5" x14ac:dyDescent="0.25">
      <c r="C67" s="18"/>
    </row>
    <row r="68" spans="2:5" x14ac:dyDescent="0.25">
      <c r="B68" s="6"/>
      <c r="C68" s="18"/>
    </row>
    <row r="69" spans="2:5" x14ac:dyDescent="0.25">
      <c r="B69" s="3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3"/>
      <c r="D85" s="4"/>
      <c r="E85" s="4"/>
    </row>
    <row r="86" spans="2:5" x14ac:dyDescent="0.25">
      <c r="B86" s="3"/>
      <c r="D86" s="4"/>
      <c r="E86" s="4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</sheetData>
  <sheetProtection algorithmName="SHA-512" hashValue="Zti2pQK4Dl9QkozVVmHtjZIFXcnv59kGhRJLioDjuil+UAT8BW7FJaVGf4SYBD3SvI+L8AEaaun/9HL4kmkZeg==" saltValue="hb30Afxzxiv0qmG4sk61Ag==" spinCount="100000" sheet="1" objects="1" scenarios="1"/>
  <mergeCells count="4">
    <mergeCell ref="E3:E5"/>
    <mergeCell ref="B13:E13"/>
    <mergeCell ref="B29:E29"/>
    <mergeCell ref="B48:E48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5" max="6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D965-8090-4DD7-BF46-BEC8157C7AE5}">
  <dimension ref="A1:F313"/>
  <sheetViews>
    <sheetView showGridLines="0" showRowColHeaders="0" zoomScaleNormal="100" workbookViewId="0">
      <selection activeCell="T35" sqref="T35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12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396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13</v>
      </c>
      <c r="C15" s="34" t="s">
        <v>263</v>
      </c>
      <c r="D15" s="35"/>
      <c r="E15" s="36"/>
      <c r="F15" s="2"/>
    </row>
    <row r="16" spans="1:6" ht="15" customHeight="1" x14ac:dyDescent="0.25">
      <c r="A16" s="5"/>
      <c r="B16" s="97" t="s">
        <v>15</v>
      </c>
      <c r="C16" s="38" t="s">
        <v>337</v>
      </c>
      <c r="D16" s="39"/>
      <c r="E16" s="40"/>
      <c r="F16" s="2"/>
    </row>
    <row r="17" spans="1:6" ht="15" customHeight="1" x14ac:dyDescent="0.25">
      <c r="A17" s="5"/>
      <c r="B17" s="97" t="s">
        <v>15</v>
      </c>
      <c r="C17" s="38" t="s">
        <v>336</v>
      </c>
      <c r="D17" s="39"/>
      <c r="E17" s="40"/>
    </row>
    <row r="18" spans="1:6" ht="15" customHeight="1" x14ac:dyDescent="0.25">
      <c r="A18" s="5"/>
      <c r="B18" s="97" t="s">
        <v>104</v>
      </c>
      <c r="C18" s="38" t="s">
        <v>261</v>
      </c>
      <c r="D18" s="39"/>
      <c r="E18" s="40"/>
    </row>
    <row r="19" spans="1:6" ht="15" customHeight="1" x14ac:dyDescent="0.25">
      <c r="A19" s="5"/>
      <c r="B19" s="97" t="s">
        <v>62</v>
      </c>
      <c r="C19" s="38" t="s">
        <v>335</v>
      </c>
      <c r="D19" s="39"/>
      <c r="E19" s="40"/>
      <c r="F19" s="2"/>
    </row>
    <row r="20" spans="1:6" ht="15" customHeight="1" x14ac:dyDescent="0.25">
      <c r="A20" s="5"/>
      <c r="B20" s="97" t="s">
        <v>112</v>
      </c>
      <c r="C20" s="38" t="s">
        <v>338</v>
      </c>
      <c r="D20" s="39"/>
      <c r="E20" s="40"/>
    </row>
    <row r="21" spans="1:6" ht="15" customHeight="1" x14ac:dyDescent="0.25">
      <c r="A21" s="5"/>
      <c r="B21" s="97" t="s">
        <v>16</v>
      </c>
      <c r="C21" s="38" t="s">
        <v>339</v>
      </c>
      <c r="D21" s="39"/>
      <c r="E21" s="40"/>
    </row>
    <row r="22" spans="1:6" ht="15" customHeight="1" x14ac:dyDescent="0.25">
      <c r="A22" s="5"/>
      <c r="B22" s="97" t="s">
        <v>113</v>
      </c>
      <c r="C22" s="38" t="s">
        <v>274</v>
      </c>
      <c r="D22" s="39"/>
      <c r="E22" s="40"/>
      <c r="F22" s="2"/>
    </row>
    <row r="23" spans="1:6" ht="15" customHeight="1" x14ac:dyDescent="0.25">
      <c r="A23" s="5"/>
      <c r="B23" s="97" t="s">
        <v>27</v>
      </c>
      <c r="C23" s="38" t="s">
        <v>275</v>
      </c>
      <c r="D23" s="39"/>
      <c r="E23" s="40"/>
    </row>
    <row r="24" spans="1:6" ht="15" customHeight="1" x14ac:dyDescent="0.25">
      <c r="A24" s="5"/>
      <c r="B24" s="97" t="s">
        <v>94</v>
      </c>
      <c r="C24" s="38" t="s">
        <v>333</v>
      </c>
      <c r="D24" s="39"/>
      <c r="E24" s="40"/>
    </row>
    <row r="25" spans="1:6" ht="15" customHeight="1" x14ac:dyDescent="0.25">
      <c r="A25" s="5"/>
      <c r="B25" s="97" t="s">
        <v>141</v>
      </c>
      <c r="C25" s="38" t="s">
        <v>340</v>
      </c>
      <c r="D25" s="39"/>
      <c r="E25" s="40"/>
      <c r="F25" s="2"/>
    </row>
    <row r="26" spans="1:6" ht="15" customHeight="1" x14ac:dyDescent="0.25">
      <c r="A26" s="5"/>
      <c r="B26" s="97" t="s">
        <v>380</v>
      </c>
      <c r="C26" s="38"/>
      <c r="D26" s="39"/>
      <c r="E26" s="40"/>
    </row>
    <row r="27" spans="1:6" ht="15" customHeight="1" thickBot="1" x14ac:dyDescent="0.3">
      <c r="A27" s="5"/>
      <c r="B27" s="98" t="s">
        <v>380</v>
      </c>
      <c r="C27" s="42"/>
      <c r="D27" s="43"/>
      <c r="E27" s="44"/>
    </row>
    <row r="28" spans="1:6" ht="15" customHeight="1" thickBot="1" x14ac:dyDescent="0.3">
      <c r="A28" s="5"/>
      <c r="B28" s="6"/>
      <c r="C28" s="18"/>
    </row>
    <row r="29" spans="1:6" ht="27" customHeight="1" thickBot="1" x14ac:dyDescent="0.3">
      <c r="A29" s="5"/>
      <c r="B29" s="124" t="s">
        <v>5</v>
      </c>
      <c r="C29" s="125"/>
      <c r="D29" s="125"/>
      <c r="E29" s="126"/>
    </row>
    <row r="30" spans="1:6" ht="15" customHeight="1" thickBot="1" x14ac:dyDescent="0.3">
      <c r="A30" s="5"/>
      <c r="B30" s="91" t="s">
        <v>1</v>
      </c>
      <c r="C30" s="92" t="s">
        <v>7</v>
      </c>
      <c r="D30" s="92" t="s">
        <v>2</v>
      </c>
      <c r="E30" s="93" t="s">
        <v>3</v>
      </c>
    </row>
    <row r="31" spans="1:6" ht="15" customHeight="1" x14ac:dyDescent="0.25">
      <c r="A31" s="5"/>
      <c r="B31" s="96" t="s">
        <v>28</v>
      </c>
      <c r="C31" s="34" t="s">
        <v>264</v>
      </c>
      <c r="D31" s="35"/>
      <c r="E31" s="36">
        <v>4000</v>
      </c>
    </row>
    <row r="32" spans="1:6" ht="15" customHeight="1" x14ac:dyDescent="0.25">
      <c r="A32" s="5"/>
      <c r="B32" s="97" t="s">
        <v>29</v>
      </c>
      <c r="C32" s="38" t="s">
        <v>265</v>
      </c>
      <c r="D32" s="39"/>
      <c r="E32" s="40">
        <v>4000</v>
      </c>
    </row>
    <row r="33" spans="1:5" ht="15" customHeight="1" x14ac:dyDescent="0.25">
      <c r="A33" s="5"/>
      <c r="B33" s="97" t="s">
        <v>68</v>
      </c>
      <c r="C33" s="38" t="s">
        <v>266</v>
      </c>
      <c r="D33" s="39"/>
      <c r="E33" s="40">
        <v>4000</v>
      </c>
    </row>
    <row r="34" spans="1:5" ht="15" customHeight="1" x14ac:dyDescent="0.25">
      <c r="A34" s="5"/>
      <c r="B34" s="97" t="s">
        <v>67</v>
      </c>
      <c r="C34" s="38" t="s">
        <v>220</v>
      </c>
      <c r="D34" s="39"/>
      <c r="E34" s="40">
        <v>4000</v>
      </c>
    </row>
    <row r="35" spans="1:5" ht="15" customHeight="1" x14ac:dyDescent="0.25">
      <c r="A35" s="5"/>
      <c r="B35" s="97" t="s">
        <v>105</v>
      </c>
      <c r="C35" s="38" t="s">
        <v>267</v>
      </c>
      <c r="D35" s="39"/>
      <c r="E35" s="40">
        <v>8000</v>
      </c>
    </row>
    <row r="36" spans="1:5" ht="15" customHeight="1" x14ac:dyDescent="0.25">
      <c r="A36" s="5"/>
      <c r="B36" s="97" t="s">
        <v>106</v>
      </c>
      <c r="C36" s="38" t="s">
        <v>268</v>
      </c>
      <c r="D36" s="39"/>
      <c r="E36" s="40">
        <v>8000</v>
      </c>
    </row>
    <row r="37" spans="1:5" ht="15" customHeight="1" x14ac:dyDescent="0.25">
      <c r="A37" s="5"/>
      <c r="B37" s="97" t="s">
        <v>114</v>
      </c>
      <c r="C37" s="38" t="s">
        <v>276</v>
      </c>
      <c r="D37" s="39"/>
      <c r="E37" s="40">
        <v>8000</v>
      </c>
    </row>
    <row r="38" spans="1:5" ht="15" customHeight="1" x14ac:dyDescent="0.25">
      <c r="A38" s="5"/>
      <c r="B38" s="97" t="s">
        <v>108</v>
      </c>
      <c r="C38" s="38" t="s">
        <v>270</v>
      </c>
      <c r="D38" s="39"/>
      <c r="E38" s="40">
        <v>16000</v>
      </c>
    </row>
    <row r="39" spans="1:5" ht="15" customHeight="1" x14ac:dyDescent="0.25">
      <c r="A39" s="5"/>
      <c r="B39" s="97" t="s">
        <v>109</v>
      </c>
      <c r="C39" s="38" t="s">
        <v>271</v>
      </c>
      <c r="D39" s="39"/>
      <c r="E39" s="40">
        <v>16000</v>
      </c>
    </row>
    <row r="40" spans="1:5" ht="15" customHeight="1" x14ac:dyDescent="0.25">
      <c r="A40" s="5"/>
      <c r="B40" s="97" t="s">
        <v>110</v>
      </c>
      <c r="C40" s="38" t="s">
        <v>272</v>
      </c>
      <c r="D40" s="39"/>
      <c r="E40" s="40">
        <v>16000</v>
      </c>
    </row>
    <row r="41" spans="1:5" ht="15" customHeight="1" x14ac:dyDescent="0.25">
      <c r="A41" s="5"/>
      <c r="B41" s="97" t="s">
        <v>111</v>
      </c>
      <c r="C41" s="38" t="s">
        <v>273</v>
      </c>
      <c r="D41" s="39"/>
      <c r="E41" s="40">
        <v>16000</v>
      </c>
    </row>
    <row r="42" spans="1:5" ht="15" customHeight="1" x14ac:dyDescent="0.25">
      <c r="A42" s="5"/>
      <c r="B42" s="97" t="s">
        <v>95</v>
      </c>
      <c r="C42" s="38" t="s">
        <v>334</v>
      </c>
      <c r="D42" s="39"/>
      <c r="E42" s="40">
        <v>16000</v>
      </c>
    </row>
    <row r="43" spans="1:5" ht="15" customHeight="1" x14ac:dyDescent="0.25">
      <c r="A43" s="5"/>
      <c r="B43" s="97" t="s">
        <v>380</v>
      </c>
      <c r="C43" s="38"/>
      <c r="D43" s="39" t="s">
        <v>380</v>
      </c>
      <c r="E43" s="40" t="s">
        <v>380</v>
      </c>
    </row>
    <row r="44" spans="1:5" ht="15" customHeight="1" thickBot="1" x14ac:dyDescent="0.3">
      <c r="A44" s="5"/>
      <c r="B44" s="98" t="s">
        <v>380</v>
      </c>
      <c r="C44" s="42"/>
      <c r="D44" s="43" t="s">
        <v>380</v>
      </c>
      <c r="E44" s="44" t="s">
        <v>380</v>
      </c>
    </row>
    <row r="45" spans="1:5" ht="15" customHeight="1" thickBot="1" x14ac:dyDescent="0.3">
      <c r="A45" s="5"/>
      <c r="B45" s="7"/>
      <c r="C45" s="7"/>
    </row>
    <row r="46" spans="1:5" ht="27" customHeight="1" thickBot="1" x14ac:dyDescent="0.3">
      <c r="A46" s="5"/>
      <c r="B46" s="124" t="s">
        <v>6</v>
      </c>
      <c r="C46" s="125"/>
      <c r="D46" s="125"/>
      <c r="E46" s="126"/>
    </row>
    <row r="47" spans="1:5" ht="28.5" customHeight="1" thickBot="1" x14ac:dyDescent="0.3">
      <c r="A47" s="5"/>
      <c r="B47" s="94" t="s">
        <v>1</v>
      </c>
      <c r="C47" s="89" t="s">
        <v>7</v>
      </c>
      <c r="D47" s="89" t="s">
        <v>2</v>
      </c>
      <c r="E47" s="90" t="s">
        <v>3</v>
      </c>
    </row>
    <row r="48" spans="1:5" ht="15" customHeight="1" x14ac:dyDescent="0.25">
      <c r="A48" s="5"/>
      <c r="B48" s="96" t="s">
        <v>380</v>
      </c>
      <c r="C48" s="34"/>
      <c r="D48" s="35" t="s">
        <v>380</v>
      </c>
      <c r="E48" s="36" t="s">
        <v>380</v>
      </c>
    </row>
    <row r="49" spans="1:5" ht="15" customHeight="1" x14ac:dyDescent="0.25">
      <c r="A49" s="5"/>
      <c r="B49" s="97" t="s">
        <v>380</v>
      </c>
      <c r="C49" s="38"/>
      <c r="D49" s="39" t="s">
        <v>380</v>
      </c>
      <c r="E49" s="40" t="s">
        <v>380</v>
      </c>
    </row>
    <row r="50" spans="1:5" ht="15" customHeight="1" x14ac:dyDescent="0.25">
      <c r="A50" s="5"/>
      <c r="B50" s="37" t="s">
        <v>380</v>
      </c>
      <c r="C50" s="38"/>
      <c r="D50" s="39" t="s">
        <v>380</v>
      </c>
      <c r="E50" s="40" t="s">
        <v>380</v>
      </c>
    </row>
    <row r="51" spans="1:5" ht="15" customHeight="1" x14ac:dyDescent="0.25">
      <c r="A51" s="5"/>
      <c r="B51" s="37" t="s">
        <v>380</v>
      </c>
      <c r="C51" s="38"/>
      <c r="D51" s="39" t="s">
        <v>380</v>
      </c>
      <c r="E51" s="40" t="s">
        <v>380</v>
      </c>
    </row>
    <row r="52" spans="1:5" ht="15" customHeight="1" thickBot="1" x14ac:dyDescent="0.3">
      <c r="A52" s="5"/>
      <c r="B52" s="41" t="s">
        <v>380</v>
      </c>
      <c r="C52" s="42"/>
      <c r="D52" s="43" t="s">
        <v>380</v>
      </c>
      <c r="E52" s="44" t="s">
        <v>380</v>
      </c>
    </row>
    <row r="53" spans="1:5" x14ac:dyDescent="0.25">
      <c r="B53" s="4"/>
      <c r="D53" s="4"/>
      <c r="E53" s="4"/>
    </row>
    <row r="54" spans="1:5" x14ac:dyDescent="0.25">
      <c r="B54" s="4"/>
      <c r="D54" s="4"/>
      <c r="E54" s="4"/>
    </row>
    <row r="55" spans="1:5" x14ac:dyDescent="0.25">
      <c r="A55" s="3"/>
    </row>
    <row r="56" spans="1:5" x14ac:dyDescent="0.25">
      <c r="A56" s="3"/>
    </row>
    <row r="57" spans="1:5" x14ac:dyDescent="0.25">
      <c r="A57" s="3"/>
    </row>
    <row r="58" spans="1:5" x14ac:dyDescent="0.25">
      <c r="A58" s="3"/>
    </row>
    <row r="59" spans="1:5" x14ac:dyDescent="0.25">
      <c r="A59" s="4"/>
      <c r="B59" s="6"/>
      <c r="C59" s="18"/>
    </row>
    <row r="60" spans="1:5" x14ac:dyDescent="0.25">
      <c r="A60" s="4"/>
      <c r="B60" s="6"/>
      <c r="C60" s="18"/>
    </row>
    <row r="61" spans="1:5" x14ac:dyDescent="0.25">
      <c r="B61" s="6"/>
      <c r="C61" s="18"/>
    </row>
    <row r="62" spans="1:5" x14ac:dyDescent="0.25">
      <c r="B62" s="6"/>
      <c r="C62" s="18"/>
    </row>
    <row r="63" spans="1:5" x14ac:dyDescent="0.25">
      <c r="B63" s="6"/>
      <c r="C63" s="18"/>
    </row>
    <row r="65" spans="2:5" x14ac:dyDescent="0.25">
      <c r="C65" s="18"/>
    </row>
    <row r="66" spans="2:5" x14ac:dyDescent="0.25">
      <c r="B66" s="6"/>
      <c r="C66" s="18"/>
    </row>
    <row r="67" spans="2:5" x14ac:dyDescent="0.25">
      <c r="B67" s="3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3"/>
      <c r="D83" s="4"/>
      <c r="E83" s="4"/>
    </row>
    <row r="84" spans="2:5" x14ac:dyDescent="0.25">
      <c r="B84" s="3"/>
      <c r="D84" s="4"/>
      <c r="E84" s="4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</sheetData>
  <sheetProtection algorithmName="SHA-512" hashValue="GKaVgah3fBoRvrMbrckRKyi2k3GZh2ZJbvTJgS70px4IX8TRazjL0LPmGRZij3lYceWxyU5WmQic75etLf5zYw==" saltValue="SWpbVgC24ppCFCV4AuDACA==" spinCount="100000" sheet="1" objects="1" scenarios="1"/>
  <mergeCells count="4">
    <mergeCell ref="E3:E5"/>
    <mergeCell ref="B13:E13"/>
    <mergeCell ref="B29:E29"/>
    <mergeCell ref="B46:E46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3" max="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B218-E850-4E1B-8E1A-C9670107AAD7}">
  <dimension ref="A1:F318"/>
  <sheetViews>
    <sheetView showGridLines="0" showRowColHeaders="0" zoomScaleNormal="100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13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397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112</v>
      </c>
      <c r="C15" s="34" t="s">
        <v>338</v>
      </c>
      <c r="D15" s="35"/>
      <c r="E15" s="36"/>
      <c r="F15" s="2"/>
    </row>
    <row r="16" spans="1:6" ht="15" customHeight="1" x14ac:dyDescent="0.25">
      <c r="A16" s="5"/>
      <c r="B16" s="97" t="s">
        <v>62</v>
      </c>
      <c r="C16" s="38" t="s">
        <v>335</v>
      </c>
      <c r="D16" s="39"/>
      <c r="E16" s="40"/>
      <c r="F16" s="2"/>
    </row>
    <row r="17" spans="1:6" ht="15" customHeight="1" x14ac:dyDescent="0.25">
      <c r="A17" s="5"/>
      <c r="B17" s="97" t="s">
        <v>94</v>
      </c>
      <c r="C17" s="38" t="s">
        <v>333</v>
      </c>
      <c r="D17" s="39"/>
      <c r="E17" s="40"/>
    </row>
    <row r="18" spans="1:6" ht="15" customHeight="1" x14ac:dyDescent="0.25">
      <c r="A18" s="5"/>
      <c r="B18" s="97" t="s">
        <v>15</v>
      </c>
      <c r="C18" s="38" t="s">
        <v>342</v>
      </c>
      <c r="D18" s="39"/>
      <c r="E18" s="40"/>
    </row>
    <row r="19" spans="1:6" ht="15" customHeight="1" x14ac:dyDescent="0.25">
      <c r="A19" s="5"/>
      <c r="B19" s="97" t="s">
        <v>15</v>
      </c>
      <c r="C19" s="38" t="s">
        <v>337</v>
      </c>
      <c r="D19" s="39"/>
      <c r="E19" s="40"/>
      <c r="F19" s="2"/>
    </row>
    <row r="20" spans="1:6" ht="15" customHeight="1" x14ac:dyDescent="0.25">
      <c r="A20" s="5"/>
      <c r="B20" s="97" t="s">
        <v>15</v>
      </c>
      <c r="C20" s="38" t="s">
        <v>336</v>
      </c>
      <c r="D20" s="39"/>
      <c r="E20" s="40"/>
    </row>
    <row r="21" spans="1:6" ht="15" customHeight="1" x14ac:dyDescent="0.25">
      <c r="A21" s="5"/>
      <c r="B21" s="97" t="s">
        <v>121</v>
      </c>
      <c r="C21" s="38" t="s">
        <v>343</v>
      </c>
      <c r="D21" s="39"/>
      <c r="E21" s="40"/>
    </row>
    <row r="22" spans="1:6" ht="15" customHeight="1" x14ac:dyDescent="0.25">
      <c r="A22" s="5"/>
      <c r="B22" s="97" t="s">
        <v>13</v>
      </c>
      <c r="C22" s="38" t="s">
        <v>344</v>
      </c>
      <c r="D22" s="39"/>
      <c r="E22" s="40"/>
      <c r="F22" s="2"/>
    </row>
    <row r="23" spans="1:6" ht="15" customHeight="1" x14ac:dyDescent="0.25">
      <c r="A23" s="5"/>
      <c r="B23" s="97" t="s">
        <v>104</v>
      </c>
      <c r="C23" s="38" t="s">
        <v>261</v>
      </c>
      <c r="D23" s="39"/>
      <c r="E23" s="40"/>
    </row>
    <row r="24" spans="1:6" ht="15" customHeight="1" x14ac:dyDescent="0.25">
      <c r="A24" s="5"/>
      <c r="B24" s="97" t="s">
        <v>122</v>
      </c>
      <c r="C24" s="38" t="s">
        <v>332</v>
      </c>
      <c r="D24" s="39"/>
      <c r="E24" s="40"/>
    </row>
    <row r="25" spans="1:6" ht="15" customHeight="1" x14ac:dyDescent="0.25">
      <c r="A25" s="5"/>
      <c r="B25" s="97" t="s">
        <v>123</v>
      </c>
      <c r="C25" s="38" t="s">
        <v>345</v>
      </c>
      <c r="D25" s="39"/>
      <c r="E25" s="40"/>
      <c r="F25" s="2"/>
    </row>
    <row r="26" spans="1:6" ht="15" customHeight="1" x14ac:dyDescent="0.25">
      <c r="A26" s="5"/>
      <c r="B26" s="97" t="s">
        <v>124</v>
      </c>
      <c r="C26" s="38" t="s">
        <v>285</v>
      </c>
      <c r="D26" s="39"/>
      <c r="E26" s="40"/>
    </row>
    <row r="27" spans="1:6" ht="15" customHeight="1" x14ac:dyDescent="0.25">
      <c r="A27" s="5"/>
      <c r="B27" s="97" t="s">
        <v>380</v>
      </c>
      <c r="C27" s="38"/>
      <c r="D27" s="39"/>
      <c r="E27" s="40"/>
    </row>
    <row r="28" spans="1:6" ht="15" customHeight="1" thickBot="1" x14ac:dyDescent="0.3">
      <c r="A28" s="5"/>
      <c r="B28" s="98" t="s">
        <v>380</v>
      </c>
      <c r="C28" s="42"/>
      <c r="D28" s="43"/>
      <c r="E28" s="44"/>
    </row>
    <row r="29" spans="1:6" ht="15" customHeight="1" thickBot="1" x14ac:dyDescent="0.3">
      <c r="A29" s="5"/>
      <c r="B29" s="6"/>
      <c r="C29" s="18"/>
    </row>
    <row r="30" spans="1:6" ht="27" customHeight="1" thickBot="1" x14ac:dyDescent="0.3">
      <c r="A30" s="5"/>
      <c r="B30" s="124" t="s">
        <v>5</v>
      </c>
      <c r="C30" s="125"/>
      <c r="D30" s="125"/>
      <c r="E30" s="126"/>
    </row>
    <row r="31" spans="1:6" ht="15" customHeight="1" thickBot="1" x14ac:dyDescent="0.3">
      <c r="A31" s="5"/>
      <c r="B31" s="91" t="s">
        <v>1</v>
      </c>
      <c r="C31" s="92" t="s">
        <v>7</v>
      </c>
      <c r="D31" s="92" t="s">
        <v>2</v>
      </c>
      <c r="E31" s="93" t="s">
        <v>3</v>
      </c>
    </row>
    <row r="32" spans="1:6" ht="15" customHeight="1" x14ac:dyDescent="0.25">
      <c r="A32" s="5"/>
      <c r="B32" s="96" t="s">
        <v>83</v>
      </c>
      <c r="C32" s="34" t="s">
        <v>238</v>
      </c>
      <c r="D32" s="35"/>
      <c r="E32" s="36">
        <v>2000</v>
      </c>
    </row>
    <row r="33" spans="1:6" ht="15" customHeight="1" x14ac:dyDescent="0.25">
      <c r="A33" s="5"/>
      <c r="B33" s="97" t="s">
        <v>28</v>
      </c>
      <c r="C33" s="38" t="s">
        <v>277</v>
      </c>
      <c r="D33" s="39"/>
      <c r="E33" s="40">
        <v>4000</v>
      </c>
    </row>
    <row r="34" spans="1:6" ht="15" customHeight="1" x14ac:dyDescent="0.25">
      <c r="A34" s="5"/>
      <c r="B34" s="97" t="s">
        <v>67</v>
      </c>
      <c r="C34" s="38" t="s">
        <v>220</v>
      </c>
      <c r="D34" s="39"/>
      <c r="E34" s="40">
        <v>4000</v>
      </c>
    </row>
    <row r="35" spans="1:6" ht="15" customHeight="1" x14ac:dyDescent="0.25">
      <c r="A35" s="5"/>
      <c r="B35" s="97" t="s">
        <v>68</v>
      </c>
      <c r="C35" s="38" t="s">
        <v>278</v>
      </c>
      <c r="D35" s="39"/>
      <c r="E35" s="40">
        <v>8000</v>
      </c>
    </row>
    <row r="36" spans="1:6" ht="15" customHeight="1" x14ac:dyDescent="0.25">
      <c r="A36" s="5"/>
      <c r="B36" s="97" t="s">
        <v>106</v>
      </c>
      <c r="C36" s="38" t="s">
        <v>268</v>
      </c>
      <c r="D36" s="39"/>
      <c r="E36" s="40">
        <v>8000</v>
      </c>
    </row>
    <row r="37" spans="1:6" ht="15" customHeight="1" x14ac:dyDescent="0.25">
      <c r="A37" s="5"/>
      <c r="B37" s="97" t="s">
        <v>115</v>
      </c>
      <c r="C37" s="38" t="s">
        <v>341</v>
      </c>
      <c r="D37" s="39"/>
      <c r="E37" s="40">
        <v>16000</v>
      </c>
    </row>
    <row r="38" spans="1:6" ht="15" customHeight="1" x14ac:dyDescent="0.25">
      <c r="A38" s="5"/>
      <c r="B38" s="97" t="s">
        <v>116</v>
      </c>
      <c r="C38" s="38" t="s">
        <v>279</v>
      </c>
      <c r="D38" s="39"/>
      <c r="E38" s="40">
        <v>16000</v>
      </c>
    </row>
    <row r="39" spans="1:6" ht="15" customHeight="1" x14ac:dyDescent="0.25">
      <c r="A39" s="5"/>
      <c r="B39" s="97" t="s">
        <v>378</v>
      </c>
      <c r="C39" s="38" t="s">
        <v>323</v>
      </c>
      <c r="D39" s="39"/>
      <c r="E39" s="40">
        <v>16000</v>
      </c>
    </row>
    <row r="40" spans="1:6" ht="15" customHeight="1" x14ac:dyDescent="0.25">
      <c r="A40" s="5"/>
      <c r="B40" s="97" t="s">
        <v>117</v>
      </c>
      <c r="C40" s="38" t="s">
        <v>280</v>
      </c>
      <c r="D40" s="39"/>
      <c r="E40" s="40">
        <v>16000</v>
      </c>
    </row>
    <row r="41" spans="1:6" ht="15" customHeight="1" x14ac:dyDescent="0.25">
      <c r="A41" s="5"/>
      <c r="B41" s="97" t="s">
        <v>118</v>
      </c>
      <c r="C41" s="38" t="s">
        <v>281</v>
      </c>
      <c r="D41" s="39"/>
      <c r="E41" s="40">
        <v>16000</v>
      </c>
    </row>
    <row r="42" spans="1:6" ht="15" customHeight="1" x14ac:dyDescent="0.25">
      <c r="A42" s="5"/>
      <c r="B42" s="97" t="s">
        <v>376</v>
      </c>
      <c r="C42" s="38" t="s">
        <v>282</v>
      </c>
      <c r="D42" s="39"/>
      <c r="E42" s="40">
        <v>16000</v>
      </c>
    </row>
    <row r="43" spans="1:6" ht="15" customHeight="1" x14ac:dyDescent="0.25">
      <c r="A43" s="5"/>
      <c r="B43" s="97" t="s">
        <v>119</v>
      </c>
      <c r="C43" s="38" t="s">
        <v>283</v>
      </c>
      <c r="D43" s="39"/>
      <c r="E43" s="40">
        <v>16000</v>
      </c>
    </row>
    <row r="44" spans="1:6" ht="15" customHeight="1" x14ac:dyDescent="0.25">
      <c r="A44" s="5"/>
      <c r="B44" s="97" t="s">
        <v>120</v>
      </c>
      <c r="C44" s="38" t="s">
        <v>284</v>
      </c>
      <c r="D44" s="39"/>
      <c r="E44" s="40">
        <v>16000</v>
      </c>
    </row>
    <row r="45" spans="1:6" ht="15" customHeight="1" x14ac:dyDescent="0.25">
      <c r="A45" s="5"/>
      <c r="B45" s="97" t="s">
        <v>380</v>
      </c>
      <c r="C45" s="38"/>
      <c r="D45" s="39"/>
      <c r="E45" s="40" t="s">
        <v>380</v>
      </c>
    </row>
    <row r="46" spans="1:6" ht="15" customHeight="1" x14ac:dyDescent="0.25">
      <c r="A46" s="5"/>
      <c r="B46" s="97" t="s">
        <v>380</v>
      </c>
      <c r="C46" s="38"/>
      <c r="D46" s="39"/>
      <c r="E46" s="40" t="s">
        <v>380</v>
      </c>
      <c r="F46" s="2"/>
    </row>
    <row r="47" spans="1:6" ht="15" customHeight="1" thickBot="1" x14ac:dyDescent="0.3">
      <c r="A47" s="5"/>
      <c r="B47" s="98" t="s">
        <v>380</v>
      </c>
      <c r="C47" s="42"/>
      <c r="D47" s="43"/>
      <c r="E47" s="44" t="s">
        <v>380</v>
      </c>
    </row>
    <row r="48" spans="1:6" ht="15" customHeight="1" thickBot="1" x14ac:dyDescent="0.3">
      <c r="A48" s="5"/>
      <c r="B48" s="7"/>
      <c r="C48" s="7"/>
    </row>
    <row r="49" spans="1:5" ht="27" customHeight="1" thickBot="1" x14ac:dyDescent="0.3">
      <c r="A49" s="5"/>
      <c r="B49" s="124" t="s">
        <v>6</v>
      </c>
      <c r="C49" s="125"/>
      <c r="D49" s="125"/>
      <c r="E49" s="126"/>
    </row>
    <row r="50" spans="1:5" ht="28.5" customHeight="1" thickBot="1" x14ac:dyDescent="0.3">
      <c r="A50" s="5"/>
      <c r="B50" s="94" t="s">
        <v>1</v>
      </c>
      <c r="C50" s="89" t="s">
        <v>7</v>
      </c>
      <c r="D50" s="89" t="s">
        <v>2</v>
      </c>
      <c r="E50" s="90" t="s">
        <v>3</v>
      </c>
    </row>
    <row r="51" spans="1:5" ht="15" customHeight="1" x14ac:dyDescent="0.25">
      <c r="A51" s="5"/>
      <c r="B51" s="96" t="s">
        <v>125</v>
      </c>
      <c r="C51" s="34" t="s">
        <v>346</v>
      </c>
      <c r="D51" s="35"/>
      <c r="E51" s="36"/>
    </row>
    <row r="52" spans="1:5" ht="15" customHeight="1" x14ac:dyDescent="0.25">
      <c r="A52" s="5"/>
      <c r="B52" s="97" t="s">
        <v>126</v>
      </c>
      <c r="C52" s="38" t="s">
        <v>286</v>
      </c>
      <c r="D52" s="39"/>
      <c r="E52" s="40"/>
    </row>
    <row r="53" spans="1:5" ht="15" customHeight="1" x14ac:dyDescent="0.25">
      <c r="A53" s="5"/>
      <c r="B53" s="97" t="s">
        <v>11</v>
      </c>
      <c r="C53" s="38" t="s">
        <v>324</v>
      </c>
      <c r="D53" s="39"/>
      <c r="E53" s="40"/>
    </row>
    <row r="54" spans="1:5" ht="15" customHeight="1" x14ac:dyDescent="0.25">
      <c r="A54" s="5"/>
      <c r="B54" s="97" t="s">
        <v>127</v>
      </c>
      <c r="C54" s="38" t="s">
        <v>287</v>
      </c>
      <c r="D54" s="39"/>
      <c r="E54" s="40"/>
    </row>
    <row r="55" spans="1:5" ht="15" customHeight="1" x14ac:dyDescent="0.25">
      <c r="A55" s="5"/>
      <c r="B55" s="97" t="s">
        <v>380</v>
      </c>
      <c r="C55" s="38"/>
      <c r="D55" s="39"/>
      <c r="E55" s="40"/>
    </row>
    <row r="56" spans="1:5" ht="15" customHeight="1" x14ac:dyDescent="0.25">
      <c r="A56" s="5"/>
      <c r="B56" s="37" t="s">
        <v>380</v>
      </c>
      <c r="C56" s="38"/>
      <c r="D56" s="39"/>
      <c r="E56" s="40"/>
    </row>
    <row r="57" spans="1:5" ht="15" customHeight="1" thickBot="1" x14ac:dyDescent="0.3">
      <c r="A57" s="5"/>
      <c r="B57" s="41" t="s">
        <v>380</v>
      </c>
      <c r="C57" s="42"/>
      <c r="D57" s="43"/>
      <c r="E57" s="44"/>
    </row>
    <row r="58" spans="1:5" x14ac:dyDescent="0.25">
      <c r="B58" s="4"/>
      <c r="D58" s="4"/>
      <c r="E58" s="4"/>
    </row>
    <row r="59" spans="1:5" x14ac:dyDescent="0.25">
      <c r="B59" s="4"/>
      <c r="D59" s="4"/>
      <c r="E59" s="4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3"/>
    </row>
    <row r="64" spans="1:5" x14ac:dyDescent="0.25">
      <c r="A64" s="4"/>
      <c r="B64" s="6"/>
      <c r="C64" s="18"/>
    </row>
    <row r="65" spans="1:5" x14ac:dyDescent="0.25">
      <c r="A65" s="4"/>
      <c r="B65" s="6"/>
      <c r="C65" s="18"/>
    </row>
    <row r="66" spans="1:5" x14ac:dyDescent="0.25">
      <c r="B66" s="6"/>
      <c r="C66" s="18"/>
    </row>
    <row r="67" spans="1:5" x14ac:dyDescent="0.25">
      <c r="B67" s="6"/>
      <c r="C67" s="18"/>
    </row>
    <row r="68" spans="1:5" x14ac:dyDescent="0.25">
      <c r="B68" s="6"/>
      <c r="C68" s="18"/>
    </row>
    <row r="70" spans="1:5" x14ac:dyDescent="0.25">
      <c r="C70" s="18"/>
    </row>
    <row r="71" spans="1:5" x14ac:dyDescent="0.25">
      <c r="B71" s="6"/>
      <c r="C71" s="18"/>
    </row>
    <row r="72" spans="1:5" x14ac:dyDescent="0.25">
      <c r="B72" s="3"/>
      <c r="D72" s="4"/>
      <c r="E72" s="4"/>
    </row>
    <row r="73" spans="1:5" x14ac:dyDescent="0.25">
      <c r="B73" s="4"/>
      <c r="D73" s="4"/>
      <c r="E73" s="4"/>
    </row>
    <row r="74" spans="1:5" x14ac:dyDescent="0.25">
      <c r="B74" s="4"/>
      <c r="D74" s="4"/>
      <c r="E74" s="4"/>
    </row>
    <row r="75" spans="1:5" x14ac:dyDescent="0.25">
      <c r="B75" s="4"/>
      <c r="D75" s="4"/>
      <c r="E75" s="4"/>
    </row>
    <row r="76" spans="1:5" x14ac:dyDescent="0.25">
      <c r="B76" s="4"/>
      <c r="D76" s="4"/>
      <c r="E76" s="4"/>
    </row>
    <row r="77" spans="1:5" x14ac:dyDescent="0.25">
      <c r="B77" s="4"/>
      <c r="D77" s="4"/>
      <c r="E77" s="4"/>
    </row>
    <row r="78" spans="1:5" x14ac:dyDescent="0.25">
      <c r="B78" s="4"/>
      <c r="D78" s="4"/>
      <c r="E78" s="4"/>
    </row>
    <row r="79" spans="1:5" x14ac:dyDescent="0.25">
      <c r="B79" s="4"/>
      <c r="D79" s="4"/>
      <c r="E79" s="4"/>
    </row>
    <row r="80" spans="1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4"/>
      <c r="D87" s="4"/>
      <c r="E87" s="4"/>
    </row>
    <row r="88" spans="2:5" x14ac:dyDescent="0.25">
      <c r="B88" s="3"/>
      <c r="D88" s="4"/>
      <c r="E88" s="4"/>
    </row>
    <row r="89" spans="2:5" x14ac:dyDescent="0.25">
      <c r="B89" s="3"/>
      <c r="D89" s="4"/>
      <c r="E89" s="4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  <row r="318" spans="6:6" x14ac:dyDescent="0.25">
      <c r="F318" s="2"/>
    </row>
  </sheetData>
  <sheetProtection algorithmName="SHA-512" hashValue="5jwe41RYcZ4Yo/H8x7FAx1SZzhVK6mBTvm1Fp9LZIAFC08UrVRAyew7AbRBzFqvFN1nucXyFCXx7we4vUZfI7g==" saltValue="lxWPZyH9+4VFWePPdP1t5Q==" spinCount="100000" sheet="1" objects="1" scenarios="1"/>
  <mergeCells count="4">
    <mergeCell ref="E3:E5"/>
    <mergeCell ref="B13:E13"/>
    <mergeCell ref="B30:E30"/>
    <mergeCell ref="B49:E49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8" max="6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7DB8-DE0E-405F-A5A8-A7805A500304}">
  <dimension ref="A1:F319"/>
  <sheetViews>
    <sheetView showGridLines="0" showRowColHeaders="0" zoomScaleNormal="100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14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398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112</v>
      </c>
      <c r="C15" s="34" t="s">
        <v>338</v>
      </c>
      <c r="D15" s="35"/>
      <c r="E15" s="36"/>
      <c r="F15" s="2"/>
    </row>
    <row r="16" spans="1:6" ht="15" customHeight="1" x14ac:dyDescent="0.25">
      <c r="A16" s="5"/>
      <c r="B16" s="97" t="s">
        <v>62</v>
      </c>
      <c r="C16" s="38" t="s">
        <v>335</v>
      </c>
      <c r="D16" s="39"/>
      <c r="E16" s="40"/>
      <c r="F16" s="2"/>
    </row>
    <row r="17" spans="1:6" ht="15" customHeight="1" x14ac:dyDescent="0.25">
      <c r="A17" s="5"/>
      <c r="B17" s="97" t="s">
        <v>94</v>
      </c>
      <c r="C17" s="38" t="s">
        <v>333</v>
      </c>
      <c r="D17" s="39"/>
      <c r="E17" s="40"/>
    </row>
    <row r="18" spans="1:6" ht="15" customHeight="1" x14ac:dyDescent="0.25">
      <c r="A18" s="5"/>
      <c r="B18" s="97" t="s">
        <v>15</v>
      </c>
      <c r="C18" s="38" t="s">
        <v>342</v>
      </c>
      <c r="D18" s="39"/>
      <c r="E18" s="40"/>
    </row>
    <row r="19" spans="1:6" ht="15" customHeight="1" x14ac:dyDescent="0.25">
      <c r="A19" s="5"/>
      <c r="B19" s="97" t="s">
        <v>15</v>
      </c>
      <c r="C19" s="38" t="s">
        <v>337</v>
      </c>
      <c r="D19" s="39"/>
      <c r="E19" s="40"/>
      <c r="F19" s="2"/>
    </row>
    <row r="20" spans="1:6" ht="15" customHeight="1" x14ac:dyDescent="0.25">
      <c r="A20" s="5"/>
      <c r="B20" s="97" t="s">
        <v>15</v>
      </c>
      <c r="C20" s="38" t="s">
        <v>336</v>
      </c>
      <c r="D20" s="39"/>
      <c r="E20" s="40"/>
    </row>
    <row r="21" spans="1:6" ht="15" customHeight="1" x14ac:dyDescent="0.25">
      <c r="A21" s="5"/>
      <c r="B21" s="97" t="s">
        <v>121</v>
      </c>
      <c r="C21" s="38" t="s">
        <v>343</v>
      </c>
      <c r="D21" s="39"/>
      <c r="E21" s="40"/>
    </row>
    <row r="22" spans="1:6" ht="15" customHeight="1" x14ac:dyDescent="0.25">
      <c r="A22" s="5"/>
      <c r="B22" s="97" t="s">
        <v>13</v>
      </c>
      <c r="C22" s="38" t="s">
        <v>344</v>
      </c>
      <c r="D22" s="39"/>
      <c r="E22" s="40"/>
      <c r="F22" s="2"/>
    </row>
    <row r="23" spans="1:6" ht="15" customHeight="1" x14ac:dyDescent="0.25">
      <c r="A23" s="5"/>
      <c r="B23" s="97" t="s">
        <v>104</v>
      </c>
      <c r="C23" s="38" t="s">
        <v>261</v>
      </c>
      <c r="D23" s="39"/>
      <c r="E23" s="40"/>
    </row>
    <row r="24" spans="1:6" ht="15" customHeight="1" x14ac:dyDescent="0.25">
      <c r="A24" s="5"/>
      <c r="B24" s="97" t="s">
        <v>122</v>
      </c>
      <c r="C24" s="38" t="s">
        <v>332</v>
      </c>
      <c r="D24" s="39"/>
      <c r="E24" s="40"/>
    </row>
    <row r="25" spans="1:6" ht="15" customHeight="1" x14ac:dyDescent="0.25">
      <c r="A25" s="5"/>
      <c r="B25" s="97" t="s">
        <v>123</v>
      </c>
      <c r="C25" s="38" t="s">
        <v>345</v>
      </c>
      <c r="D25" s="39"/>
      <c r="E25" s="40"/>
      <c r="F25" s="2"/>
    </row>
    <row r="26" spans="1:6" ht="15" customHeight="1" x14ac:dyDescent="0.25">
      <c r="A26" s="5"/>
      <c r="B26" s="97" t="s">
        <v>380</v>
      </c>
      <c r="C26" s="38"/>
      <c r="D26" s="39"/>
      <c r="E26" s="40"/>
    </row>
    <row r="27" spans="1:6" ht="15" customHeight="1" x14ac:dyDescent="0.25">
      <c r="A27" s="5"/>
      <c r="B27" s="97" t="s">
        <v>380</v>
      </c>
      <c r="C27" s="38"/>
      <c r="D27" s="39"/>
      <c r="E27" s="40"/>
    </row>
    <row r="28" spans="1:6" ht="15" customHeight="1" thickBot="1" x14ac:dyDescent="0.3">
      <c r="A28" s="5"/>
      <c r="B28" s="98" t="s">
        <v>380</v>
      </c>
      <c r="C28" s="42"/>
      <c r="D28" s="43"/>
      <c r="E28" s="44"/>
    </row>
    <row r="29" spans="1:6" ht="15" customHeight="1" thickBot="1" x14ac:dyDescent="0.3">
      <c r="A29" s="5"/>
      <c r="B29" s="6"/>
      <c r="C29" s="18"/>
    </row>
    <row r="30" spans="1:6" ht="27" customHeight="1" thickBot="1" x14ac:dyDescent="0.3">
      <c r="A30" s="5"/>
      <c r="B30" s="124" t="s">
        <v>5</v>
      </c>
      <c r="C30" s="125"/>
      <c r="D30" s="125"/>
      <c r="E30" s="126"/>
    </row>
    <row r="31" spans="1:6" ht="15" customHeight="1" thickBot="1" x14ac:dyDescent="0.3">
      <c r="A31" s="5"/>
      <c r="B31" s="91" t="s">
        <v>1</v>
      </c>
      <c r="C31" s="92" t="s">
        <v>7</v>
      </c>
      <c r="D31" s="92" t="s">
        <v>2</v>
      </c>
      <c r="E31" s="93" t="s">
        <v>3</v>
      </c>
    </row>
    <row r="32" spans="1:6" ht="15" customHeight="1" x14ac:dyDescent="0.25">
      <c r="A32" s="5"/>
      <c r="B32" s="96" t="s">
        <v>83</v>
      </c>
      <c r="C32" s="34" t="s">
        <v>238</v>
      </c>
      <c r="D32" s="35"/>
      <c r="E32" s="36">
        <v>2000</v>
      </c>
    </row>
    <row r="33" spans="1:6" ht="15" customHeight="1" x14ac:dyDescent="0.25">
      <c r="A33" s="5"/>
      <c r="B33" s="97" t="s">
        <v>28</v>
      </c>
      <c r="C33" s="38" t="s">
        <v>277</v>
      </c>
      <c r="D33" s="39"/>
      <c r="E33" s="40">
        <v>4000</v>
      </c>
    </row>
    <row r="34" spans="1:6" ht="15" customHeight="1" x14ac:dyDescent="0.25">
      <c r="A34" s="5"/>
      <c r="B34" s="97" t="s">
        <v>67</v>
      </c>
      <c r="C34" s="38" t="s">
        <v>220</v>
      </c>
      <c r="D34" s="39"/>
      <c r="E34" s="40">
        <v>4000</v>
      </c>
    </row>
    <row r="35" spans="1:6" ht="15" customHeight="1" x14ac:dyDescent="0.25">
      <c r="A35" s="5"/>
      <c r="B35" s="97" t="s">
        <v>68</v>
      </c>
      <c r="C35" s="38" t="s">
        <v>278</v>
      </c>
      <c r="D35" s="39"/>
      <c r="E35" s="40">
        <v>8000</v>
      </c>
    </row>
    <row r="36" spans="1:6" ht="15" customHeight="1" x14ac:dyDescent="0.25">
      <c r="A36" s="5"/>
      <c r="B36" s="97" t="s">
        <v>128</v>
      </c>
      <c r="C36" s="38" t="s">
        <v>347</v>
      </c>
      <c r="D36" s="39"/>
      <c r="E36" s="40">
        <v>8000</v>
      </c>
    </row>
    <row r="37" spans="1:6" ht="15" customHeight="1" x14ac:dyDescent="0.25">
      <c r="A37" s="5"/>
      <c r="B37" s="97" t="s">
        <v>115</v>
      </c>
      <c r="C37" s="38" t="s">
        <v>341</v>
      </c>
      <c r="D37" s="39"/>
      <c r="E37" s="40">
        <v>16000</v>
      </c>
    </row>
    <row r="38" spans="1:6" ht="15" customHeight="1" x14ac:dyDescent="0.25">
      <c r="A38" s="5"/>
      <c r="B38" s="97" t="s">
        <v>116</v>
      </c>
      <c r="C38" s="38" t="s">
        <v>279</v>
      </c>
      <c r="D38" s="39"/>
      <c r="E38" s="40">
        <v>16000</v>
      </c>
    </row>
    <row r="39" spans="1:6" ht="15" customHeight="1" x14ac:dyDescent="0.25">
      <c r="A39" s="5"/>
      <c r="B39" s="97" t="s">
        <v>378</v>
      </c>
      <c r="C39" s="38" t="s">
        <v>323</v>
      </c>
      <c r="D39" s="39"/>
      <c r="E39" s="40">
        <v>16000</v>
      </c>
    </row>
    <row r="40" spans="1:6" ht="15" customHeight="1" x14ac:dyDescent="0.25">
      <c r="A40" s="5"/>
      <c r="B40" s="97" t="s">
        <v>117</v>
      </c>
      <c r="C40" s="38" t="s">
        <v>280</v>
      </c>
      <c r="D40" s="39"/>
      <c r="E40" s="40">
        <v>16000</v>
      </c>
    </row>
    <row r="41" spans="1:6" ht="15" customHeight="1" x14ac:dyDescent="0.25">
      <c r="A41" s="5"/>
      <c r="B41" s="97" t="s">
        <v>118</v>
      </c>
      <c r="C41" s="38" t="s">
        <v>281</v>
      </c>
      <c r="D41" s="39"/>
      <c r="E41" s="40">
        <v>16000</v>
      </c>
    </row>
    <row r="42" spans="1:6" ht="15" customHeight="1" x14ac:dyDescent="0.25">
      <c r="A42" s="5"/>
      <c r="B42" s="97" t="s">
        <v>376</v>
      </c>
      <c r="C42" s="38" t="s">
        <v>282</v>
      </c>
      <c r="D42" s="39"/>
      <c r="E42" s="40">
        <v>16000</v>
      </c>
    </row>
    <row r="43" spans="1:6" ht="15" customHeight="1" x14ac:dyDescent="0.25">
      <c r="A43" s="5"/>
      <c r="B43" s="97" t="s">
        <v>119</v>
      </c>
      <c r="C43" s="38" t="s">
        <v>283</v>
      </c>
      <c r="D43" s="39"/>
      <c r="E43" s="40">
        <v>16000</v>
      </c>
    </row>
    <row r="44" spans="1:6" ht="15" customHeight="1" x14ac:dyDescent="0.25">
      <c r="A44" s="5"/>
      <c r="B44" s="97" t="s">
        <v>120</v>
      </c>
      <c r="C44" s="38" t="s">
        <v>284</v>
      </c>
      <c r="D44" s="39"/>
      <c r="E44" s="40">
        <v>16000</v>
      </c>
    </row>
    <row r="45" spans="1:6" ht="15" customHeight="1" x14ac:dyDescent="0.25">
      <c r="A45" s="5"/>
      <c r="B45" s="97" t="s">
        <v>380</v>
      </c>
      <c r="C45" s="38"/>
      <c r="D45" s="39" t="s">
        <v>380</v>
      </c>
      <c r="E45" s="40" t="s">
        <v>380</v>
      </c>
      <c r="F45" s="2"/>
    </row>
    <row r="46" spans="1:6" ht="15" customHeight="1" x14ac:dyDescent="0.25">
      <c r="A46" s="5"/>
      <c r="B46" s="97" t="s">
        <v>380</v>
      </c>
      <c r="C46" s="38"/>
      <c r="D46" s="39" t="s">
        <v>380</v>
      </c>
      <c r="E46" s="40" t="s">
        <v>380</v>
      </c>
      <c r="F46" s="2"/>
    </row>
    <row r="47" spans="1:6" ht="15" customHeight="1" thickBot="1" x14ac:dyDescent="0.3">
      <c r="A47" s="5"/>
      <c r="B47" s="98" t="s">
        <v>380</v>
      </c>
      <c r="C47" s="42"/>
      <c r="D47" s="43" t="s">
        <v>380</v>
      </c>
      <c r="E47" s="44" t="s">
        <v>380</v>
      </c>
    </row>
    <row r="48" spans="1:6" ht="15" customHeight="1" thickBot="1" x14ac:dyDescent="0.3">
      <c r="A48" s="5"/>
      <c r="B48" s="7"/>
      <c r="C48" s="7"/>
    </row>
    <row r="49" spans="1:5" ht="27" customHeight="1" thickBot="1" x14ac:dyDescent="0.3">
      <c r="A49" s="5"/>
      <c r="B49" s="124" t="s">
        <v>6</v>
      </c>
      <c r="C49" s="125"/>
      <c r="D49" s="125"/>
      <c r="E49" s="126"/>
    </row>
    <row r="50" spans="1:5" ht="28.5" customHeight="1" thickBot="1" x14ac:dyDescent="0.3">
      <c r="A50" s="5"/>
      <c r="B50" s="94" t="s">
        <v>1</v>
      </c>
      <c r="C50" s="89" t="s">
        <v>7</v>
      </c>
      <c r="D50" s="89" t="s">
        <v>2</v>
      </c>
      <c r="E50" s="90" t="s">
        <v>3</v>
      </c>
    </row>
    <row r="51" spans="1:5" ht="15" customHeight="1" x14ac:dyDescent="0.25">
      <c r="A51" s="5"/>
      <c r="B51" s="96" t="s">
        <v>124</v>
      </c>
      <c r="C51" s="34" t="s">
        <v>285</v>
      </c>
      <c r="D51" s="35"/>
      <c r="E51" s="36"/>
    </row>
    <row r="52" spans="1:5" ht="15" customHeight="1" x14ac:dyDescent="0.25">
      <c r="A52" s="5"/>
      <c r="B52" s="97" t="s">
        <v>125</v>
      </c>
      <c r="C52" s="38" t="s">
        <v>346</v>
      </c>
      <c r="D52" s="39"/>
      <c r="E52" s="40"/>
    </row>
    <row r="53" spans="1:5" ht="15" customHeight="1" x14ac:dyDescent="0.25">
      <c r="A53" s="5"/>
      <c r="B53" s="97" t="s">
        <v>126</v>
      </c>
      <c r="C53" s="38" t="s">
        <v>286</v>
      </c>
      <c r="D53" s="39"/>
      <c r="E53" s="40"/>
    </row>
    <row r="54" spans="1:5" ht="15" customHeight="1" x14ac:dyDescent="0.25">
      <c r="A54" s="5"/>
      <c r="B54" s="97" t="s">
        <v>11</v>
      </c>
      <c r="C54" s="38" t="s">
        <v>324</v>
      </c>
      <c r="D54" s="39"/>
      <c r="E54" s="40"/>
    </row>
    <row r="55" spans="1:5" ht="15" customHeight="1" x14ac:dyDescent="0.25">
      <c r="A55" s="5"/>
      <c r="B55" s="97" t="s">
        <v>127</v>
      </c>
      <c r="C55" s="38" t="s">
        <v>287</v>
      </c>
      <c r="D55" s="39"/>
      <c r="E55" s="40"/>
    </row>
    <row r="56" spans="1:5" ht="15" customHeight="1" x14ac:dyDescent="0.25">
      <c r="A56" s="5"/>
      <c r="B56" s="37" t="s">
        <v>380</v>
      </c>
      <c r="C56" s="38"/>
      <c r="D56" s="39"/>
      <c r="E56" s="40"/>
    </row>
    <row r="57" spans="1:5" ht="15" customHeight="1" x14ac:dyDescent="0.25">
      <c r="A57" s="5"/>
      <c r="B57" s="37" t="s">
        <v>380</v>
      </c>
      <c r="C57" s="38"/>
      <c r="D57" s="39"/>
      <c r="E57" s="40"/>
    </row>
    <row r="58" spans="1:5" ht="15" customHeight="1" thickBot="1" x14ac:dyDescent="0.3">
      <c r="A58" s="5"/>
      <c r="B58" s="41" t="s">
        <v>380</v>
      </c>
      <c r="C58" s="42"/>
      <c r="D58" s="43"/>
      <c r="E58" s="44"/>
    </row>
    <row r="59" spans="1:5" x14ac:dyDescent="0.25">
      <c r="B59" s="4"/>
      <c r="D59" s="4"/>
      <c r="E59" s="4"/>
    </row>
    <row r="60" spans="1:5" x14ac:dyDescent="0.25">
      <c r="B60" s="4"/>
      <c r="D60" s="4"/>
      <c r="E60" s="4"/>
    </row>
    <row r="61" spans="1:5" x14ac:dyDescent="0.25">
      <c r="A61" s="3"/>
    </row>
    <row r="62" spans="1:5" x14ac:dyDescent="0.25">
      <c r="A62" s="3"/>
    </row>
    <row r="63" spans="1:5" x14ac:dyDescent="0.25">
      <c r="A63" s="3"/>
    </row>
    <row r="64" spans="1:5" x14ac:dyDescent="0.25">
      <c r="A64" s="3"/>
    </row>
    <row r="65" spans="1:5" x14ac:dyDescent="0.25">
      <c r="A65" s="4"/>
      <c r="B65" s="6"/>
      <c r="C65" s="18"/>
    </row>
    <row r="66" spans="1:5" x14ac:dyDescent="0.25">
      <c r="A66" s="4"/>
      <c r="B66" s="6"/>
      <c r="C66" s="18"/>
    </row>
    <row r="67" spans="1:5" x14ac:dyDescent="0.25">
      <c r="B67" s="6"/>
      <c r="C67" s="18"/>
    </row>
    <row r="68" spans="1:5" x14ac:dyDescent="0.25">
      <c r="B68" s="6"/>
      <c r="C68" s="18"/>
    </row>
    <row r="69" spans="1:5" x14ac:dyDescent="0.25">
      <c r="B69" s="6"/>
      <c r="C69" s="18"/>
    </row>
    <row r="71" spans="1:5" x14ac:dyDescent="0.25">
      <c r="C71" s="18"/>
    </row>
    <row r="72" spans="1:5" x14ac:dyDescent="0.25">
      <c r="B72" s="6"/>
      <c r="C72" s="18"/>
    </row>
    <row r="73" spans="1:5" x14ac:dyDescent="0.25">
      <c r="B73" s="3"/>
      <c r="D73" s="4"/>
      <c r="E73" s="4"/>
    </row>
    <row r="74" spans="1:5" x14ac:dyDescent="0.25">
      <c r="B74" s="4"/>
      <c r="D74" s="4"/>
      <c r="E74" s="4"/>
    </row>
    <row r="75" spans="1:5" x14ac:dyDescent="0.25">
      <c r="B75" s="4"/>
      <c r="D75" s="4"/>
      <c r="E75" s="4"/>
    </row>
    <row r="76" spans="1:5" x14ac:dyDescent="0.25">
      <c r="B76" s="4"/>
      <c r="D76" s="4"/>
      <c r="E76" s="4"/>
    </row>
    <row r="77" spans="1:5" x14ac:dyDescent="0.25">
      <c r="B77" s="4"/>
      <c r="D77" s="4"/>
      <c r="E77" s="4"/>
    </row>
    <row r="78" spans="1:5" x14ac:dyDescent="0.25">
      <c r="B78" s="4"/>
      <c r="D78" s="4"/>
      <c r="E78" s="4"/>
    </row>
    <row r="79" spans="1:5" x14ac:dyDescent="0.25">
      <c r="B79" s="4"/>
      <c r="D79" s="4"/>
      <c r="E79" s="4"/>
    </row>
    <row r="80" spans="1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4"/>
      <c r="D87" s="4"/>
      <c r="E87" s="4"/>
    </row>
    <row r="88" spans="2:5" x14ac:dyDescent="0.25">
      <c r="B88" s="4"/>
      <c r="D88" s="4"/>
      <c r="E88" s="4"/>
    </row>
    <row r="89" spans="2:5" x14ac:dyDescent="0.25">
      <c r="B89" s="3"/>
      <c r="D89" s="4"/>
      <c r="E89" s="4"/>
    </row>
    <row r="90" spans="2:5" x14ac:dyDescent="0.25">
      <c r="B90" s="3"/>
      <c r="D90" s="4"/>
      <c r="E90" s="4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  <row r="318" spans="6:6" x14ac:dyDescent="0.25">
      <c r="F318" s="2"/>
    </row>
    <row r="319" spans="6:6" x14ac:dyDescent="0.25">
      <c r="F319" s="2"/>
    </row>
  </sheetData>
  <sheetProtection algorithmName="SHA-512" hashValue="Wb5ouTrvEgksON1C19+ObyiP2rJqWu/pcf4KnViFCncNB6Gv6Cyrbg0F+TCHsDr1oDqR5HpVWLLqxKn8JNlIpw==" saltValue="5pu8TzPscvenDfm5bavI6A==" spinCount="100000" sheet="1" objects="1" scenarios="1"/>
  <mergeCells count="4">
    <mergeCell ref="E3:E5"/>
    <mergeCell ref="B13:E13"/>
    <mergeCell ref="B30:E30"/>
    <mergeCell ref="B49:E49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9" max="6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5D75-457E-4468-B1D0-4CA3E833F6C4}">
  <dimension ref="A1:F318"/>
  <sheetViews>
    <sheetView showGridLines="0" showRowColHeaders="0" zoomScaleNormal="100" workbookViewId="0">
      <selection activeCell="T35" sqref="T35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15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399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112</v>
      </c>
      <c r="C15" s="34" t="s">
        <v>338</v>
      </c>
      <c r="D15" s="35"/>
      <c r="E15" s="36"/>
      <c r="F15" s="2"/>
    </row>
    <row r="16" spans="1:6" ht="15" customHeight="1" x14ac:dyDescent="0.25">
      <c r="A16" s="5"/>
      <c r="B16" s="97" t="s">
        <v>62</v>
      </c>
      <c r="C16" s="38" t="s">
        <v>335</v>
      </c>
      <c r="D16" s="39"/>
      <c r="E16" s="40"/>
      <c r="F16" s="2"/>
    </row>
    <row r="17" spans="1:6" ht="15" customHeight="1" x14ac:dyDescent="0.25">
      <c r="A17" s="5"/>
      <c r="B17" s="97" t="s">
        <v>94</v>
      </c>
      <c r="C17" s="38" t="s">
        <v>333</v>
      </c>
      <c r="D17" s="39"/>
      <c r="E17" s="40"/>
    </row>
    <row r="18" spans="1:6" ht="15" customHeight="1" x14ac:dyDescent="0.25">
      <c r="A18" s="5"/>
      <c r="B18" s="97" t="s">
        <v>15</v>
      </c>
      <c r="C18" s="38" t="s">
        <v>342</v>
      </c>
      <c r="D18" s="39"/>
      <c r="E18" s="40"/>
    </row>
    <row r="19" spans="1:6" ht="15" customHeight="1" x14ac:dyDescent="0.25">
      <c r="A19" s="5"/>
      <c r="B19" s="97" t="s">
        <v>15</v>
      </c>
      <c r="C19" s="38" t="s">
        <v>337</v>
      </c>
      <c r="D19" s="39"/>
      <c r="E19" s="40"/>
      <c r="F19" s="2"/>
    </row>
    <row r="20" spans="1:6" ht="15" customHeight="1" x14ac:dyDescent="0.25">
      <c r="A20" s="5"/>
      <c r="B20" s="97" t="s">
        <v>15</v>
      </c>
      <c r="C20" s="38" t="s">
        <v>336</v>
      </c>
      <c r="D20" s="39"/>
      <c r="E20" s="40"/>
    </row>
    <row r="21" spans="1:6" ht="15" customHeight="1" x14ac:dyDescent="0.25">
      <c r="A21" s="5"/>
      <c r="B21" s="97" t="s">
        <v>121</v>
      </c>
      <c r="C21" s="38" t="s">
        <v>343</v>
      </c>
      <c r="D21" s="39"/>
      <c r="E21" s="40"/>
    </row>
    <row r="22" spans="1:6" ht="15" customHeight="1" x14ac:dyDescent="0.25">
      <c r="A22" s="5"/>
      <c r="B22" s="97" t="s">
        <v>13</v>
      </c>
      <c r="C22" s="38" t="s">
        <v>344</v>
      </c>
      <c r="D22" s="39"/>
      <c r="E22" s="40"/>
      <c r="F22" s="2"/>
    </row>
    <row r="23" spans="1:6" ht="15" customHeight="1" x14ac:dyDescent="0.25">
      <c r="A23" s="5"/>
      <c r="B23" s="97" t="s">
        <v>104</v>
      </c>
      <c r="C23" s="38" t="s">
        <v>261</v>
      </c>
      <c r="D23" s="39"/>
      <c r="E23" s="40"/>
    </row>
    <row r="24" spans="1:6" ht="15" customHeight="1" x14ac:dyDescent="0.25">
      <c r="A24" s="5"/>
      <c r="B24" s="97" t="s">
        <v>122</v>
      </c>
      <c r="C24" s="38" t="s">
        <v>332</v>
      </c>
      <c r="D24" s="39"/>
      <c r="E24" s="40"/>
    </row>
    <row r="25" spans="1:6" ht="15" customHeight="1" x14ac:dyDescent="0.25">
      <c r="A25" s="5"/>
      <c r="B25" s="97" t="s">
        <v>123</v>
      </c>
      <c r="C25" s="38" t="s">
        <v>345</v>
      </c>
      <c r="D25" s="39"/>
      <c r="E25" s="40"/>
      <c r="F25" s="2"/>
    </row>
    <row r="26" spans="1:6" ht="15" customHeight="1" x14ac:dyDescent="0.25">
      <c r="A26" s="5"/>
      <c r="B26" s="97" t="s">
        <v>380</v>
      </c>
      <c r="C26" s="38"/>
      <c r="D26" s="39"/>
      <c r="E26" s="40"/>
    </row>
    <row r="27" spans="1:6" ht="15" customHeight="1" thickBot="1" x14ac:dyDescent="0.3">
      <c r="A27" s="5"/>
      <c r="B27" s="98" t="s">
        <v>380</v>
      </c>
      <c r="C27" s="42"/>
      <c r="D27" s="43" t="s">
        <v>380</v>
      </c>
      <c r="E27" s="44"/>
    </row>
    <row r="28" spans="1:6" ht="15" customHeight="1" thickBot="1" x14ac:dyDescent="0.3">
      <c r="A28" s="5"/>
      <c r="B28" s="6"/>
      <c r="C28" s="18"/>
    </row>
    <row r="29" spans="1:6" ht="27" customHeight="1" thickBot="1" x14ac:dyDescent="0.3">
      <c r="A29" s="5"/>
      <c r="B29" s="124" t="s">
        <v>5</v>
      </c>
      <c r="C29" s="125"/>
      <c r="D29" s="125"/>
      <c r="E29" s="126"/>
    </row>
    <row r="30" spans="1:6" ht="15" customHeight="1" thickBot="1" x14ac:dyDescent="0.3">
      <c r="A30" s="5"/>
      <c r="B30" s="91" t="s">
        <v>1</v>
      </c>
      <c r="C30" s="92" t="s">
        <v>7</v>
      </c>
      <c r="D30" s="92" t="s">
        <v>2</v>
      </c>
      <c r="E30" s="93" t="s">
        <v>3</v>
      </c>
    </row>
    <row r="31" spans="1:6" ht="15" customHeight="1" x14ac:dyDescent="0.25">
      <c r="A31" s="5"/>
      <c r="B31" s="96" t="s">
        <v>83</v>
      </c>
      <c r="C31" s="34" t="s">
        <v>238</v>
      </c>
      <c r="D31" s="35"/>
      <c r="E31" s="36">
        <v>2000</v>
      </c>
    </row>
    <row r="32" spans="1:6" ht="15" customHeight="1" x14ac:dyDescent="0.25">
      <c r="A32" s="5"/>
      <c r="B32" s="97" t="s">
        <v>28</v>
      </c>
      <c r="C32" s="38" t="s">
        <v>277</v>
      </c>
      <c r="D32" s="39"/>
      <c r="E32" s="40">
        <v>4000</v>
      </c>
    </row>
    <row r="33" spans="1:6" ht="15" customHeight="1" x14ac:dyDescent="0.25">
      <c r="A33" s="5"/>
      <c r="B33" s="97" t="s">
        <v>67</v>
      </c>
      <c r="C33" s="38" t="s">
        <v>220</v>
      </c>
      <c r="D33" s="39"/>
      <c r="E33" s="40">
        <v>4000</v>
      </c>
    </row>
    <row r="34" spans="1:6" ht="15" customHeight="1" x14ac:dyDescent="0.25">
      <c r="A34" s="5"/>
      <c r="B34" s="97" t="s">
        <v>68</v>
      </c>
      <c r="C34" s="38" t="s">
        <v>278</v>
      </c>
      <c r="D34" s="39"/>
      <c r="E34" s="40">
        <v>8000</v>
      </c>
    </row>
    <row r="35" spans="1:6" ht="15" customHeight="1" x14ac:dyDescent="0.25">
      <c r="A35" s="5"/>
      <c r="B35" s="97" t="s">
        <v>106</v>
      </c>
      <c r="C35" s="38" t="s">
        <v>268</v>
      </c>
      <c r="D35" s="39"/>
      <c r="E35" s="40">
        <v>8000</v>
      </c>
    </row>
    <row r="36" spans="1:6" ht="15" customHeight="1" x14ac:dyDescent="0.25">
      <c r="A36" s="5"/>
      <c r="B36" s="97" t="s">
        <v>115</v>
      </c>
      <c r="C36" s="38" t="s">
        <v>341</v>
      </c>
      <c r="D36" s="39"/>
      <c r="E36" s="40">
        <v>16000</v>
      </c>
    </row>
    <row r="37" spans="1:6" ht="15" customHeight="1" x14ac:dyDescent="0.25">
      <c r="A37" s="5"/>
      <c r="B37" s="97" t="s">
        <v>116</v>
      </c>
      <c r="C37" s="38" t="s">
        <v>279</v>
      </c>
      <c r="D37" s="39"/>
      <c r="E37" s="40">
        <v>16000</v>
      </c>
    </row>
    <row r="38" spans="1:6" ht="15" customHeight="1" x14ac:dyDescent="0.25">
      <c r="A38" s="5"/>
      <c r="B38" s="97" t="s">
        <v>378</v>
      </c>
      <c r="C38" s="38" t="s">
        <v>323</v>
      </c>
      <c r="D38" s="39"/>
      <c r="E38" s="40">
        <v>16000</v>
      </c>
    </row>
    <row r="39" spans="1:6" ht="15" customHeight="1" x14ac:dyDescent="0.25">
      <c r="A39" s="5"/>
      <c r="B39" s="97" t="s">
        <v>117</v>
      </c>
      <c r="C39" s="38" t="s">
        <v>280</v>
      </c>
      <c r="D39" s="39"/>
      <c r="E39" s="40">
        <v>16000</v>
      </c>
    </row>
    <row r="40" spans="1:6" ht="15" customHeight="1" x14ac:dyDescent="0.25">
      <c r="A40" s="5"/>
      <c r="B40" s="97" t="s">
        <v>118</v>
      </c>
      <c r="C40" s="38" t="s">
        <v>281</v>
      </c>
      <c r="D40" s="39"/>
      <c r="E40" s="40">
        <v>16000</v>
      </c>
    </row>
    <row r="41" spans="1:6" ht="15" customHeight="1" x14ac:dyDescent="0.25">
      <c r="A41" s="5"/>
      <c r="B41" s="97" t="s">
        <v>376</v>
      </c>
      <c r="C41" s="38" t="s">
        <v>282</v>
      </c>
      <c r="D41" s="39"/>
      <c r="E41" s="40">
        <v>16000</v>
      </c>
    </row>
    <row r="42" spans="1:6" ht="15" customHeight="1" x14ac:dyDescent="0.25">
      <c r="A42" s="5"/>
      <c r="B42" s="97" t="s">
        <v>119</v>
      </c>
      <c r="C42" s="38" t="s">
        <v>283</v>
      </c>
      <c r="D42" s="39"/>
      <c r="E42" s="40">
        <v>16000</v>
      </c>
    </row>
    <row r="43" spans="1:6" ht="15" customHeight="1" x14ac:dyDescent="0.25">
      <c r="A43" s="5"/>
      <c r="B43" s="97" t="s">
        <v>120</v>
      </c>
      <c r="C43" s="38" t="s">
        <v>284</v>
      </c>
      <c r="D43" s="39"/>
      <c r="E43" s="40">
        <v>16000</v>
      </c>
    </row>
    <row r="44" spans="1:6" ht="15" customHeight="1" x14ac:dyDescent="0.25">
      <c r="A44" s="5"/>
      <c r="B44" s="97" t="s">
        <v>380</v>
      </c>
      <c r="C44" s="38"/>
      <c r="D44" s="39" t="s">
        <v>380</v>
      </c>
      <c r="E44" s="40" t="s">
        <v>380</v>
      </c>
    </row>
    <row r="45" spans="1:6" ht="15" customHeight="1" x14ac:dyDescent="0.25">
      <c r="A45" s="5"/>
      <c r="B45" s="97" t="s">
        <v>380</v>
      </c>
      <c r="C45" s="38"/>
      <c r="D45" s="39" t="s">
        <v>380</v>
      </c>
      <c r="E45" s="40" t="s">
        <v>380</v>
      </c>
      <c r="F45" s="2"/>
    </row>
    <row r="46" spans="1:6" ht="15" customHeight="1" thickBot="1" x14ac:dyDescent="0.3">
      <c r="A46" s="5"/>
      <c r="B46" s="98" t="s">
        <v>380</v>
      </c>
      <c r="C46" s="42"/>
      <c r="D46" s="43" t="s">
        <v>380</v>
      </c>
      <c r="E46" s="44" t="s">
        <v>380</v>
      </c>
    </row>
    <row r="47" spans="1:6" ht="15" customHeight="1" thickBot="1" x14ac:dyDescent="0.3">
      <c r="A47" s="5"/>
      <c r="B47" s="7"/>
      <c r="C47" s="7"/>
    </row>
    <row r="48" spans="1:6" ht="27" customHeight="1" thickBot="1" x14ac:dyDescent="0.3">
      <c r="A48" s="5"/>
      <c r="B48" s="124" t="s">
        <v>6</v>
      </c>
      <c r="C48" s="125"/>
      <c r="D48" s="125"/>
      <c r="E48" s="126"/>
    </row>
    <row r="49" spans="1:5" ht="28.5" customHeight="1" thickBot="1" x14ac:dyDescent="0.3">
      <c r="A49" s="5"/>
      <c r="B49" s="94" t="s">
        <v>1</v>
      </c>
      <c r="C49" s="89" t="s">
        <v>7</v>
      </c>
      <c r="D49" s="89" t="s">
        <v>2</v>
      </c>
      <c r="E49" s="90" t="s">
        <v>3</v>
      </c>
    </row>
    <row r="50" spans="1:5" ht="15" customHeight="1" x14ac:dyDescent="0.25">
      <c r="A50" s="5"/>
      <c r="B50" s="96" t="s">
        <v>124</v>
      </c>
      <c r="C50" s="34" t="s">
        <v>285</v>
      </c>
      <c r="D50" s="35"/>
      <c r="E50" s="36"/>
    </row>
    <row r="51" spans="1:5" ht="15" customHeight="1" x14ac:dyDescent="0.25">
      <c r="A51" s="5"/>
      <c r="B51" s="97" t="s">
        <v>125</v>
      </c>
      <c r="C51" s="38" t="s">
        <v>346</v>
      </c>
      <c r="D51" s="39"/>
      <c r="E51" s="40"/>
    </row>
    <row r="52" spans="1:5" ht="15" customHeight="1" x14ac:dyDescent="0.25">
      <c r="A52" s="5"/>
      <c r="B52" s="97" t="s">
        <v>126</v>
      </c>
      <c r="C52" s="38" t="s">
        <v>286</v>
      </c>
      <c r="D52" s="39"/>
      <c r="E52" s="40"/>
    </row>
    <row r="53" spans="1:5" ht="15" customHeight="1" x14ac:dyDescent="0.25">
      <c r="A53" s="5"/>
      <c r="B53" s="97" t="s">
        <v>11</v>
      </c>
      <c r="C53" s="38" t="s">
        <v>324</v>
      </c>
      <c r="D53" s="39"/>
      <c r="E53" s="40"/>
    </row>
    <row r="54" spans="1:5" ht="15" customHeight="1" x14ac:dyDescent="0.25">
      <c r="A54" s="5"/>
      <c r="B54" s="97" t="s">
        <v>127</v>
      </c>
      <c r="C54" s="38" t="s">
        <v>287</v>
      </c>
      <c r="D54" s="39"/>
      <c r="E54" s="40"/>
    </row>
    <row r="55" spans="1:5" ht="15" customHeight="1" x14ac:dyDescent="0.25">
      <c r="A55" s="5"/>
      <c r="B55" s="97" t="s">
        <v>380</v>
      </c>
      <c r="C55" s="38"/>
      <c r="D55" s="39"/>
      <c r="E55" s="40"/>
    </row>
    <row r="56" spans="1:5" ht="15" customHeight="1" x14ac:dyDescent="0.25">
      <c r="A56" s="5"/>
      <c r="B56" s="37" t="s">
        <v>380</v>
      </c>
      <c r="C56" s="38"/>
      <c r="D56" s="39"/>
      <c r="E56" s="40"/>
    </row>
    <row r="57" spans="1:5" ht="15" customHeight="1" thickBot="1" x14ac:dyDescent="0.3">
      <c r="A57" s="5"/>
      <c r="B57" s="41" t="s">
        <v>380</v>
      </c>
      <c r="C57" s="42"/>
      <c r="D57" s="43"/>
      <c r="E57" s="44"/>
    </row>
    <row r="58" spans="1:5" x14ac:dyDescent="0.25">
      <c r="B58" s="4"/>
      <c r="D58" s="4"/>
      <c r="E58" s="4"/>
    </row>
    <row r="59" spans="1:5" x14ac:dyDescent="0.25">
      <c r="B59" s="4"/>
      <c r="D59" s="4"/>
      <c r="E59" s="4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3"/>
    </row>
    <row r="64" spans="1:5" x14ac:dyDescent="0.25">
      <c r="A64" s="4"/>
      <c r="B64" s="6"/>
      <c r="C64" s="18"/>
    </row>
    <row r="65" spans="1:5" x14ac:dyDescent="0.25">
      <c r="A65" s="4"/>
      <c r="B65" s="6"/>
      <c r="C65" s="18"/>
    </row>
    <row r="66" spans="1:5" x14ac:dyDescent="0.25">
      <c r="B66" s="6"/>
      <c r="C66" s="18"/>
    </row>
    <row r="67" spans="1:5" x14ac:dyDescent="0.25">
      <c r="B67" s="6"/>
      <c r="C67" s="18"/>
    </row>
    <row r="68" spans="1:5" x14ac:dyDescent="0.25">
      <c r="B68" s="6"/>
      <c r="C68" s="18"/>
    </row>
    <row r="70" spans="1:5" x14ac:dyDescent="0.25">
      <c r="C70" s="18"/>
    </row>
    <row r="71" spans="1:5" x14ac:dyDescent="0.25">
      <c r="B71" s="6"/>
      <c r="C71" s="18"/>
    </row>
    <row r="72" spans="1:5" x14ac:dyDescent="0.25">
      <c r="B72" s="3"/>
      <c r="D72" s="4"/>
      <c r="E72" s="4"/>
    </row>
    <row r="73" spans="1:5" x14ac:dyDescent="0.25">
      <c r="B73" s="4"/>
      <c r="D73" s="4"/>
      <c r="E73" s="4"/>
    </row>
    <row r="74" spans="1:5" x14ac:dyDescent="0.25">
      <c r="B74" s="4"/>
      <c r="D74" s="4"/>
      <c r="E74" s="4"/>
    </row>
    <row r="75" spans="1:5" x14ac:dyDescent="0.25">
      <c r="B75" s="4"/>
      <c r="D75" s="4"/>
      <c r="E75" s="4"/>
    </row>
    <row r="76" spans="1:5" x14ac:dyDescent="0.25">
      <c r="B76" s="4"/>
      <c r="D76" s="4"/>
      <c r="E76" s="4"/>
    </row>
    <row r="77" spans="1:5" x14ac:dyDescent="0.25">
      <c r="B77" s="4"/>
      <c r="D77" s="4"/>
      <c r="E77" s="4"/>
    </row>
    <row r="78" spans="1:5" x14ac:dyDescent="0.25">
      <c r="B78" s="4"/>
      <c r="D78" s="4"/>
      <c r="E78" s="4"/>
    </row>
    <row r="79" spans="1:5" x14ac:dyDescent="0.25">
      <c r="B79" s="4"/>
      <c r="D79" s="4"/>
      <c r="E79" s="4"/>
    </row>
    <row r="80" spans="1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4"/>
      <c r="D87" s="4"/>
      <c r="E87" s="4"/>
    </row>
    <row r="88" spans="2:5" x14ac:dyDescent="0.25">
      <c r="B88" s="3"/>
      <c r="D88" s="4"/>
      <c r="E88" s="4"/>
    </row>
    <row r="89" spans="2:5" x14ac:dyDescent="0.25">
      <c r="B89" s="3"/>
      <c r="D89" s="4"/>
      <c r="E89" s="4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  <row r="318" spans="6:6" x14ac:dyDescent="0.25">
      <c r="F318" s="2"/>
    </row>
  </sheetData>
  <sheetProtection algorithmName="SHA-512" hashValue="4kc7nUoEWHhl5hw1o6IO0aZLVmOfVMwabOCPGzDmQOIACbROzjvsoZ7S2eypFSK0CZ5SeQOhWPOFqpstgjTHeQ==" saltValue="oUCclS7SEkYkWXvKlqzRPQ==" spinCount="100000" sheet="1" objects="1" scenarios="1"/>
  <mergeCells count="4">
    <mergeCell ref="E3:E5"/>
    <mergeCell ref="B13:E13"/>
    <mergeCell ref="B29:E29"/>
    <mergeCell ref="B48:E48"/>
  </mergeCells>
  <printOptions horizontalCentered="1"/>
  <pageMargins left="0" right="0" top="0.78740157480314965" bottom="0" header="0.31496062992125984" footer="0.31496062992125984"/>
  <pageSetup paperSize="9" scale="7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16DAA-AAE9-4508-9D71-0CCEC52FF08F}">
  <dimension ref="A1:F320"/>
  <sheetViews>
    <sheetView showGridLines="0" showRowColHeaders="0" zoomScaleNormal="100" workbookViewId="0">
      <selection activeCell="K28" sqref="K28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16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400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112</v>
      </c>
      <c r="C15" s="34" t="s">
        <v>338</v>
      </c>
      <c r="D15" s="35"/>
      <c r="E15" s="36"/>
      <c r="F15" s="2"/>
    </row>
    <row r="16" spans="1:6" ht="15" customHeight="1" x14ac:dyDescent="0.25">
      <c r="A16" s="5"/>
      <c r="B16" s="97" t="s">
        <v>62</v>
      </c>
      <c r="C16" s="38" t="s">
        <v>335</v>
      </c>
      <c r="D16" s="39"/>
      <c r="E16" s="40"/>
      <c r="F16" s="2"/>
    </row>
    <row r="17" spans="1:6" ht="15" customHeight="1" x14ac:dyDescent="0.25">
      <c r="A17" s="5"/>
      <c r="B17" s="97" t="s">
        <v>94</v>
      </c>
      <c r="C17" s="38" t="s">
        <v>333</v>
      </c>
      <c r="D17" s="39"/>
      <c r="E17" s="40"/>
    </row>
    <row r="18" spans="1:6" ht="15" customHeight="1" x14ac:dyDescent="0.25">
      <c r="A18" s="5"/>
      <c r="B18" s="97" t="s">
        <v>15</v>
      </c>
      <c r="C18" s="38" t="s">
        <v>342</v>
      </c>
      <c r="D18" s="39"/>
      <c r="E18" s="40"/>
    </row>
    <row r="19" spans="1:6" ht="15" customHeight="1" x14ac:dyDescent="0.25">
      <c r="A19" s="5"/>
      <c r="B19" s="97" t="s">
        <v>15</v>
      </c>
      <c r="C19" s="38" t="s">
        <v>337</v>
      </c>
      <c r="D19" s="39"/>
      <c r="E19" s="40"/>
      <c r="F19" s="2"/>
    </row>
    <row r="20" spans="1:6" ht="15" customHeight="1" x14ac:dyDescent="0.25">
      <c r="A20" s="5"/>
      <c r="B20" s="97" t="s">
        <v>15</v>
      </c>
      <c r="C20" s="38" t="s">
        <v>336</v>
      </c>
      <c r="D20" s="39"/>
      <c r="E20" s="40"/>
    </row>
    <row r="21" spans="1:6" ht="15" customHeight="1" x14ac:dyDescent="0.25">
      <c r="A21" s="5"/>
      <c r="B21" s="97" t="s">
        <v>121</v>
      </c>
      <c r="C21" s="38" t="s">
        <v>343</v>
      </c>
      <c r="D21" s="39"/>
      <c r="E21" s="40"/>
    </row>
    <row r="22" spans="1:6" ht="15" customHeight="1" x14ac:dyDescent="0.25">
      <c r="A22" s="5"/>
      <c r="B22" s="97" t="s">
        <v>13</v>
      </c>
      <c r="C22" s="38" t="s">
        <v>344</v>
      </c>
      <c r="D22" s="39"/>
      <c r="E22" s="40"/>
      <c r="F22" s="2"/>
    </row>
    <row r="23" spans="1:6" ht="15" customHeight="1" x14ac:dyDescent="0.25">
      <c r="A23" s="5"/>
      <c r="B23" s="97" t="s">
        <v>104</v>
      </c>
      <c r="C23" s="38" t="s">
        <v>261</v>
      </c>
      <c r="D23" s="39"/>
      <c r="E23" s="40"/>
    </row>
    <row r="24" spans="1:6" ht="15" customHeight="1" x14ac:dyDescent="0.25">
      <c r="A24" s="5"/>
      <c r="B24" s="97" t="s">
        <v>122</v>
      </c>
      <c r="C24" s="38" t="s">
        <v>332</v>
      </c>
      <c r="D24" s="39"/>
      <c r="E24" s="40"/>
    </row>
    <row r="25" spans="1:6" ht="15" customHeight="1" x14ac:dyDescent="0.25">
      <c r="A25" s="5"/>
      <c r="B25" s="97" t="s">
        <v>123</v>
      </c>
      <c r="C25" s="38" t="s">
        <v>345</v>
      </c>
      <c r="D25" s="39"/>
      <c r="E25" s="40"/>
      <c r="F25" s="2"/>
    </row>
    <row r="26" spans="1:6" ht="15" customHeight="1" x14ac:dyDescent="0.25">
      <c r="A26" s="5"/>
      <c r="B26" s="97" t="s">
        <v>380</v>
      </c>
      <c r="C26" s="38"/>
      <c r="D26" s="39"/>
      <c r="E26" s="40"/>
    </row>
    <row r="27" spans="1:6" ht="15" customHeight="1" x14ac:dyDescent="0.25">
      <c r="A27" s="5"/>
      <c r="B27" s="97" t="s">
        <v>380</v>
      </c>
      <c r="C27" s="38"/>
      <c r="D27" s="39"/>
      <c r="E27" s="40"/>
    </row>
    <row r="28" spans="1:6" ht="15" customHeight="1" thickBot="1" x14ac:dyDescent="0.3">
      <c r="A28" s="5"/>
      <c r="B28" s="98" t="s">
        <v>380</v>
      </c>
      <c r="C28" s="42"/>
      <c r="D28" s="43"/>
      <c r="E28" s="44"/>
    </row>
    <row r="29" spans="1:6" ht="15" customHeight="1" thickBot="1" x14ac:dyDescent="0.3">
      <c r="A29" s="5"/>
      <c r="B29" s="6"/>
      <c r="C29" s="18"/>
    </row>
    <row r="30" spans="1:6" ht="27" customHeight="1" thickBot="1" x14ac:dyDescent="0.3">
      <c r="A30" s="5"/>
      <c r="B30" s="124" t="s">
        <v>5</v>
      </c>
      <c r="C30" s="125"/>
      <c r="D30" s="125"/>
      <c r="E30" s="126"/>
    </row>
    <row r="31" spans="1:6" ht="15" customHeight="1" thickBot="1" x14ac:dyDescent="0.3">
      <c r="A31" s="5"/>
      <c r="B31" s="91" t="s">
        <v>1</v>
      </c>
      <c r="C31" s="92" t="s">
        <v>7</v>
      </c>
      <c r="D31" s="92" t="s">
        <v>2</v>
      </c>
      <c r="E31" s="93" t="s">
        <v>3</v>
      </c>
    </row>
    <row r="32" spans="1:6" ht="15" customHeight="1" x14ac:dyDescent="0.25">
      <c r="A32" s="5"/>
      <c r="B32" s="96" t="s">
        <v>83</v>
      </c>
      <c r="C32" s="34" t="s">
        <v>238</v>
      </c>
      <c r="D32" s="35"/>
      <c r="E32" s="36">
        <v>2000</v>
      </c>
    </row>
    <row r="33" spans="1:5" ht="15" customHeight="1" x14ac:dyDescent="0.25">
      <c r="A33" s="5"/>
      <c r="B33" s="97" t="s">
        <v>28</v>
      </c>
      <c r="C33" s="38" t="s">
        <v>277</v>
      </c>
      <c r="D33" s="39"/>
      <c r="E33" s="40">
        <v>4000</v>
      </c>
    </row>
    <row r="34" spans="1:5" ht="15" customHeight="1" x14ac:dyDescent="0.25">
      <c r="A34" s="5"/>
      <c r="B34" s="97" t="s">
        <v>67</v>
      </c>
      <c r="C34" s="38" t="s">
        <v>220</v>
      </c>
      <c r="D34" s="39"/>
      <c r="E34" s="40">
        <v>4000</v>
      </c>
    </row>
    <row r="35" spans="1:5" ht="15" customHeight="1" x14ac:dyDescent="0.25">
      <c r="A35" s="5"/>
      <c r="B35" s="97" t="s">
        <v>68</v>
      </c>
      <c r="C35" s="38" t="s">
        <v>278</v>
      </c>
      <c r="D35" s="39"/>
      <c r="E35" s="40">
        <v>8000</v>
      </c>
    </row>
    <row r="36" spans="1:5" ht="15" customHeight="1" x14ac:dyDescent="0.25">
      <c r="A36" s="5"/>
      <c r="B36" s="97" t="s">
        <v>128</v>
      </c>
      <c r="C36" s="38" t="s">
        <v>347</v>
      </c>
      <c r="D36" s="39"/>
      <c r="E36" s="40">
        <v>8000</v>
      </c>
    </row>
    <row r="37" spans="1:5" ht="15" customHeight="1" x14ac:dyDescent="0.25">
      <c r="A37" s="5"/>
      <c r="B37" s="97" t="s">
        <v>115</v>
      </c>
      <c r="C37" s="38" t="s">
        <v>341</v>
      </c>
      <c r="D37" s="39"/>
      <c r="E37" s="40">
        <v>16000</v>
      </c>
    </row>
    <row r="38" spans="1:5" ht="15" customHeight="1" x14ac:dyDescent="0.25">
      <c r="A38" s="5"/>
      <c r="B38" s="97" t="s">
        <v>116</v>
      </c>
      <c r="C38" s="38" t="s">
        <v>279</v>
      </c>
      <c r="D38" s="39"/>
      <c r="E38" s="40">
        <v>16000</v>
      </c>
    </row>
    <row r="39" spans="1:5" ht="15" customHeight="1" x14ac:dyDescent="0.25">
      <c r="A39" s="5"/>
      <c r="B39" s="97" t="s">
        <v>378</v>
      </c>
      <c r="C39" s="38" t="s">
        <v>323</v>
      </c>
      <c r="D39" s="39"/>
      <c r="E39" s="40">
        <v>16000</v>
      </c>
    </row>
    <row r="40" spans="1:5" ht="15" customHeight="1" x14ac:dyDescent="0.25">
      <c r="A40" s="5"/>
      <c r="B40" s="97" t="s">
        <v>117</v>
      </c>
      <c r="C40" s="38" t="s">
        <v>280</v>
      </c>
      <c r="D40" s="39"/>
      <c r="E40" s="40">
        <v>16000</v>
      </c>
    </row>
    <row r="41" spans="1:5" ht="15" customHeight="1" x14ac:dyDescent="0.25">
      <c r="A41" s="5"/>
      <c r="B41" s="97" t="s">
        <v>118</v>
      </c>
      <c r="C41" s="38" t="s">
        <v>281</v>
      </c>
      <c r="D41" s="39"/>
      <c r="E41" s="40">
        <v>16000</v>
      </c>
    </row>
    <row r="42" spans="1:5" ht="15" customHeight="1" x14ac:dyDescent="0.25">
      <c r="A42" s="5"/>
      <c r="B42" s="97" t="s">
        <v>376</v>
      </c>
      <c r="C42" s="38" t="s">
        <v>282</v>
      </c>
      <c r="D42" s="39"/>
      <c r="E42" s="40">
        <v>16000</v>
      </c>
    </row>
    <row r="43" spans="1:5" ht="15" customHeight="1" x14ac:dyDescent="0.25">
      <c r="A43" s="5"/>
      <c r="B43" s="97" t="s">
        <v>119</v>
      </c>
      <c r="C43" s="38" t="s">
        <v>283</v>
      </c>
      <c r="D43" s="39"/>
      <c r="E43" s="40">
        <v>16000</v>
      </c>
    </row>
    <row r="44" spans="1:5" ht="15" customHeight="1" x14ac:dyDescent="0.25">
      <c r="A44" s="5"/>
      <c r="B44" s="97" t="s">
        <v>120</v>
      </c>
      <c r="C44" s="38" t="s">
        <v>284</v>
      </c>
      <c r="D44" s="39"/>
      <c r="E44" s="40">
        <v>16000</v>
      </c>
    </row>
    <row r="45" spans="1:5" ht="15" customHeight="1" x14ac:dyDescent="0.25">
      <c r="A45" s="5"/>
      <c r="B45" s="97" t="s">
        <v>380</v>
      </c>
      <c r="C45" s="38"/>
      <c r="D45" s="39"/>
      <c r="E45" s="40" t="s">
        <v>380</v>
      </c>
    </row>
    <row r="46" spans="1:5" ht="15" customHeight="1" x14ac:dyDescent="0.25">
      <c r="A46" s="5"/>
      <c r="B46" s="97" t="s">
        <v>380</v>
      </c>
      <c r="C46" s="38"/>
      <c r="D46" s="39"/>
      <c r="E46" s="40" t="s">
        <v>380</v>
      </c>
    </row>
    <row r="47" spans="1:5" ht="15" customHeight="1" x14ac:dyDescent="0.25">
      <c r="A47" s="5"/>
      <c r="B47" s="97" t="s">
        <v>380</v>
      </c>
      <c r="C47" s="38"/>
      <c r="D47" s="39" t="s">
        <v>380</v>
      </c>
      <c r="E47" s="40" t="s">
        <v>380</v>
      </c>
    </row>
    <row r="48" spans="1:5" ht="15" customHeight="1" thickBot="1" x14ac:dyDescent="0.3">
      <c r="A48" s="5"/>
      <c r="B48" s="98" t="s">
        <v>380</v>
      </c>
      <c r="C48" s="42"/>
      <c r="D48" s="43" t="s">
        <v>380</v>
      </c>
      <c r="E48" s="44" t="s">
        <v>380</v>
      </c>
    </row>
    <row r="49" spans="1:5" ht="15" customHeight="1" thickBot="1" x14ac:dyDescent="0.3">
      <c r="A49" s="5"/>
      <c r="B49" s="7"/>
      <c r="C49" s="7"/>
    </row>
    <row r="50" spans="1:5" ht="27" customHeight="1" thickBot="1" x14ac:dyDescent="0.3">
      <c r="A50" s="5"/>
      <c r="B50" s="124" t="s">
        <v>6</v>
      </c>
      <c r="C50" s="125"/>
      <c r="D50" s="125"/>
      <c r="E50" s="126"/>
    </row>
    <row r="51" spans="1:5" ht="28.5" customHeight="1" thickBot="1" x14ac:dyDescent="0.3">
      <c r="A51" s="5"/>
      <c r="B51" s="94" t="s">
        <v>1</v>
      </c>
      <c r="C51" s="89" t="s">
        <v>7</v>
      </c>
      <c r="D51" s="89" t="s">
        <v>2</v>
      </c>
      <c r="E51" s="90" t="s">
        <v>3</v>
      </c>
    </row>
    <row r="52" spans="1:5" ht="15" customHeight="1" x14ac:dyDescent="0.25">
      <c r="A52" s="5"/>
      <c r="B52" s="96" t="s">
        <v>124</v>
      </c>
      <c r="C52" s="34" t="s">
        <v>285</v>
      </c>
      <c r="D52" s="35"/>
      <c r="E52" s="36"/>
    </row>
    <row r="53" spans="1:5" ht="15" customHeight="1" x14ac:dyDescent="0.25">
      <c r="A53" s="5"/>
      <c r="B53" s="97" t="s">
        <v>125</v>
      </c>
      <c r="C53" s="38" t="s">
        <v>346</v>
      </c>
      <c r="D53" s="39"/>
      <c r="E53" s="40"/>
    </row>
    <row r="54" spans="1:5" ht="15" customHeight="1" x14ac:dyDescent="0.25">
      <c r="A54" s="5"/>
      <c r="B54" s="97" t="s">
        <v>126</v>
      </c>
      <c r="C54" s="38" t="s">
        <v>286</v>
      </c>
      <c r="D54" s="39"/>
      <c r="E54" s="40"/>
    </row>
    <row r="55" spans="1:5" ht="15" customHeight="1" x14ac:dyDescent="0.25">
      <c r="A55" s="5"/>
      <c r="B55" s="97" t="s">
        <v>11</v>
      </c>
      <c r="C55" s="38" t="s">
        <v>324</v>
      </c>
      <c r="D55" s="39"/>
      <c r="E55" s="40"/>
    </row>
    <row r="56" spans="1:5" ht="15" customHeight="1" x14ac:dyDescent="0.25">
      <c r="A56" s="5"/>
      <c r="B56" s="97" t="s">
        <v>127</v>
      </c>
      <c r="C56" s="38" t="s">
        <v>287</v>
      </c>
      <c r="D56" s="39"/>
      <c r="E56" s="40"/>
    </row>
    <row r="57" spans="1:5" ht="15" customHeight="1" x14ac:dyDescent="0.25">
      <c r="A57" s="5"/>
      <c r="B57" s="97" t="s">
        <v>380</v>
      </c>
      <c r="C57" s="38"/>
      <c r="D57" s="39"/>
      <c r="E57" s="40"/>
    </row>
    <row r="58" spans="1:5" ht="15" customHeight="1" x14ac:dyDescent="0.25">
      <c r="A58" s="5"/>
      <c r="B58" s="37" t="s">
        <v>380</v>
      </c>
      <c r="C58" s="38"/>
      <c r="D58" s="39"/>
      <c r="E58" s="40"/>
    </row>
    <row r="59" spans="1:5" ht="15" customHeight="1" thickBot="1" x14ac:dyDescent="0.3">
      <c r="A59" s="5"/>
      <c r="B59" s="41" t="s">
        <v>380</v>
      </c>
      <c r="C59" s="42"/>
      <c r="D59" s="43"/>
      <c r="E59" s="44"/>
    </row>
    <row r="60" spans="1:5" x14ac:dyDescent="0.25">
      <c r="B60" s="4"/>
      <c r="D60" s="4"/>
      <c r="E60" s="4"/>
    </row>
    <row r="61" spans="1:5" x14ac:dyDescent="0.25">
      <c r="B61" s="4"/>
      <c r="D61" s="4"/>
      <c r="E61" s="4"/>
    </row>
    <row r="62" spans="1:5" x14ac:dyDescent="0.25">
      <c r="A62" s="3"/>
    </row>
    <row r="63" spans="1:5" x14ac:dyDescent="0.25">
      <c r="A63" s="3"/>
    </row>
    <row r="64" spans="1:5" x14ac:dyDescent="0.25">
      <c r="A64" s="3"/>
    </row>
    <row r="65" spans="1:5" x14ac:dyDescent="0.25">
      <c r="A65" s="3"/>
    </row>
    <row r="66" spans="1:5" x14ac:dyDescent="0.25">
      <c r="A66" s="4"/>
      <c r="B66" s="6"/>
      <c r="C66" s="18"/>
    </row>
    <row r="67" spans="1:5" x14ac:dyDescent="0.25">
      <c r="A67" s="4"/>
      <c r="B67" s="6"/>
      <c r="C67" s="18"/>
    </row>
    <row r="68" spans="1:5" x14ac:dyDescent="0.25">
      <c r="B68" s="6"/>
      <c r="C68" s="18"/>
    </row>
    <row r="69" spans="1:5" x14ac:dyDescent="0.25">
      <c r="B69" s="6"/>
      <c r="C69" s="18"/>
    </row>
    <row r="70" spans="1:5" x14ac:dyDescent="0.25">
      <c r="B70" s="6"/>
      <c r="C70" s="18"/>
    </row>
    <row r="72" spans="1:5" x14ac:dyDescent="0.25">
      <c r="C72" s="18"/>
    </row>
    <row r="73" spans="1:5" x14ac:dyDescent="0.25">
      <c r="B73" s="6"/>
      <c r="C73" s="18"/>
    </row>
    <row r="74" spans="1:5" x14ac:dyDescent="0.25">
      <c r="B74" s="3"/>
      <c r="D74" s="4"/>
      <c r="E74" s="4"/>
    </row>
    <row r="75" spans="1:5" x14ac:dyDescent="0.25">
      <c r="B75" s="4"/>
      <c r="D75" s="4"/>
      <c r="E75" s="4"/>
    </row>
    <row r="76" spans="1:5" x14ac:dyDescent="0.25">
      <c r="B76" s="4"/>
      <c r="D76" s="4"/>
      <c r="E76" s="4"/>
    </row>
    <row r="77" spans="1:5" x14ac:dyDescent="0.25">
      <c r="B77" s="4"/>
      <c r="D77" s="4"/>
      <c r="E77" s="4"/>
    </row>
    <row r="78" spans="1:5" x14ac:dyDescent="0.25">
      <c r="B78" s="4"/>
      <c r="D78" s="4"/>
      <c r="E78" s="4"/>
    </row>
    <row r="79" spans="1:5" x14ac:dyDescent="0.25">
      <c r="B79" s="4"/>
      <c r="D79" s="4"/>
      <c r="E79" s="4"/>
    </row>
    <row r="80" spans="1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4"/>
      <c r="D87" s="4"/>
      <c r="E87" s="4"/>
    </row>
    <row r="88" spans="2:5" x14ac:dyDescent="0.25">
      <c r="B88" s="4"/>
      <c r="D88" s="4"/>
      <c r="E88" s="4"/>
    </row>
    <row r="89" spans="2:5" x14ac:dyDescent="0.25">
      <c r="B89" s="4"/>
      <c r="D89" s="4"/>
      <c r="E89" s="4"/>
    </row>
    <row r="90" spans="2:5" x14ac:dyDescent="0.25">
      <c r="B90" s="3"/>
      <c r="D90" s="4"/>
      <c r="E90" s="4"/>
    </row>
    <row r="91" spans="2:5" x14ac:dyDescent="0.25">
      <c r="B91" s="3"/>
      <c r="D91" s="4"/>
      <c r="E91" s="4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  <row r="318" spans="6:6" x14ac:dyDescent="0.25">
      <c r="F318" s="2"/>
    </row>
    <row r="319" spans="6:6" x14ac:dyDescent="0.25">
      <c r="F319" s="2"/>
    </row>
    <row r="320" spans="6:6" x14ac:dyDescent="0.25">
      <c r="F320" s="2"/>
    </row>
  </sheetData>
  <sheetProtection algorithmName="SHA-512" hashValue="bnDlS62x/PrNihy9n0HwdDqpcuwUIuF7VxyF/6grRSTofAIv/aQfGylMD19AQt4GEWa6sYGkhUQHlvWWD3yTig==" saltValue="myroD/G572mJ3sfkKgrSRQ==" spinCount="100000" sheet="1" objects="1" scenarios="1"/>
  <mergeCells count="4">
    <mergeCell ref="E3:E5"/>
    <mergeCell ref="B13:E13"/>
    <mergeCell ref="B30:E30"/>
    <mergeCell ref="B50:E50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60" max="6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2AE7-AC89-49D5-AE3B-37DD29D872B9}">
  <dimension ref="A1:F311"/>
  <sheetViews>
    <sheetView showGridLines="0" showRowColHeaders="0" zoomScaleNormal="100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17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401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167</v>
      </c>
      <c r="C15" s="34" t="s">
        <v>327</v>
      </c>
      <c r="D15" s="35"/>
      <c r="E15" s="36"/>
      <c r="F15" s="2"/>
    </row>
    <row r="16" spans="1:6" ht="15" customHeight="1" x14ac:dyDescent="0.25">
      <c r="A16" s="5"/>
      <c r="B16" s="97" t="s">
        <v>137</v>
      </c>
      <c r="C16" s="38" t="s">
        <v>353</v>
      </c>
      <c r="D16" s="39"/>
      <c r="E16" s="40"/>
      <c r="F16" s="2"/>
    </row>
    <row r="17" spans="1:6" ht="15" customHeight="1" x14ac:dyDescent="0.25">
      <c r="A17" s="5"/>
      <c r="B17" s="97" t="s">
        <v>11</v>
      </c>
      <c r="C17" s="38" t="s">
        <v>354</v>
      </c>
      <c r="D17" s="39"/>
      <c r="E17" s="40"/>
    </row>
    <row r="18" spans="1:6" ht="15" customHeight="1" x14ac:dyDescent="0.25">
      <c r="A18" s="5"/>
      <c r="B18" s="97" t="s">
        <v>141</v>
      </c>
      <c r="C18" s="38" t="s">
        <v>340</v>
      </c>
      <c r="D18" s="39"/>
      <c r="E18" s="40"/>
    </row>
    <row r="19" spans="1:6" ht="15" customHeight="1" x14ac:dyDescent="0.25">
      <c r="A19" s="5"/>
      <c r="B19" s="97" t="s">
        <v>142</v>
      </c>
      <c r="C19" s="38" t="s">
        <v>355</v>
      </c>
      <c r="D19" s="39"/>
      <c r="E19" s="40"/>
      <c r="F19" s="2"/>
    </row>
    <row r="20" spans="1:6" ht="15" customHeight="1" x14ac:dyDescent="0.25">
      <c r="A20" s="5"/>
      <c r="B20" s="97" t="s">
        <v>143</v>
      </c>
      <c r="C20" s="38" t="s">
        <v>292</v>
      </c>
      <c r="D20" s="39"/>
      <c r="E20" s="40"/>
    </row>
    <row r="21" spans="1:6" ht="15" customHeight="1" x14ac:dyDescent="0.25">
      <c r="A21" s="5"/>
      <c r="B21" s="97" t="s">
        <v>102</v>
      </c>
      <c r="C21" s="38" t="s">
        <v>356</v>
      </c>
      <c r="D21" s="39"/>
      <c r="E21" s="40"/>
    </row>
    <row r="22" spans="1:6" ht="15" customHeight="1" x14ac:dyDescent="0.25">
      <c r="A22" s="5"/>
      <c r="B22" s="97" t="s">
        <v>380</v>
      </c>
      <c r="C22" s="38"/>
      <c r="D22" s="39"/>
      <c r="E22" s="40"/>
      <c r="F22" s="2"/>
    </row>
    <row r="23" spans="1:6" ht="15" customHeight="1" thickBot="1" x14ac:dyDescent="0.3">
      <c r="A23" s="5"/>
      <c r="B23" s="98" t="s">
        <v>380</v>
      </c>
      <c r="C23" s="42"/>
      <c r="D23" s="43"/>
      <c r="E23" s="44"/>
    </row>
    <row r="24" spans="1:6" ht="15" customHeight="1" thickBot="1" x14ac:dyDescent="0.3">
      <c r="A24" s="5"/>
      <c r="B24" s="6"/>
      <c r="C24" s="18"/>
    </row>
    <row r="25" spans="1:6" ht="27" customHeight="1" thickBot="1" x14ac:dyDescent="0.3">
      <c r="A25" s="5"/>
      <c r="B25" s="124" t="s">
        <v>5</v>
      </c>
      <c r="C25" s="125"/>
      <c r="D25" s="125"/>
      <c r="E25" s="126"/>
    </row>
    <row r="26" spans="1:6" ht="15" customHeight="1" thickBot="1" x14ac:dyDescent="0.3">
      <c r="A26" s="5"/>
      <c r="B26" s="91" t="s">
        <v>1</v>
      </c>
      <c r="C26" s="92" t="s">
        <v>7</v>
      </c>
      <c r="D26" s="92" t="s">
        <v>2</v>
      </c>
      <c r="E26" s="93" t="s">
        <v>3</v>
      </c>
    </row>
    <row r="27" spans="1:6" ht="15" customHeight="1" x14ac:dyDescent="0.25">
      <c r="A27" s="5"/>
      <c r="B27" s="96" t="s">
        <v>83</v>
      </c>
      <c r="C27" s="34" t="s">
        <v>238</v>
      </c>
      <c r="D27" s="35"/>
      <c r="E27" s="36">
        <v>2000</v>
      </c>
    </row>
    <row r="28" spans="1:6" ht="15" customHeight="1" x14ac:dyDescent="0.25">
      <c r="A28" s="5"/>
      <c r="B28" s="97" t="s">
        <v>28</v>
      </c>
      <c r="C28" s="38" t="s">
        <v>288</v>
      </c>
      <c r="D28" s="39"/>
      <c r="E28" s="40">
        <v>4000</v>
      </c>
    </row>
    <row r="29" spans="1:6" ht="15" customHeight="1" x14ac:dyDescent="0.25">
      <c r="A29" s="5"/>
      <c r="B29" s="97" t="s">
        <v>67</v>
      </c>
      <c r="C29" s="38" t="s">
        <v>220</v>
      </c>
      <c r="D29" s="39"/>
      <c r="E29" s="40">
        <v>4000</v>
      </c>
    </row>
    <row r="30" spans="1:6" ht="15" customHeight="1" x14ac:dyDescent="0.25">
      <c r="A30" s="5"/>
      <c r="B30" s="97" t="s">
        <v>84</v>
      </c>
      <c r="C30" s="38" t="s">
        <v>240</v>
      </c>
      <c r="D30" s="39"/>
      <c r="E30" s="40">
        <v>8000</v>
      </c>
    </row>
    <row r="31" spans="1:6" ht="15" customHeight="1" x14ac:dyDescent="0.25">
      <c r="A31" s="5"/>
      <c r="B31" s="97" t="s">
        <v>129</v>
      </c>
      <c r="C31" s="38" t="s">
        <v>348</v>
      </c>
      <c r="D31" s="39"/>
      <c r="E31" s="40">
        <v>8000</v>
      </c>
    </row>
    <row r="32" spans="1:6" ht="15" customHeight="1" x14ac:dyDescent="0.25">
      <c r="A32" s="5"/>
      <c r="B32" s="97" t="s">
        <v>130</v>
      </c>
      <c r="C32" s="38" t="s">
        <v>349</v>
      </c>
      <c r="D32" s="39"/>
      <c r="E32" s="40">
        <v>16000</v>
      </c>
    </row>
    <row r="33" spans="1:5" ht="15" customHeight="1" x14ac:dyDescent="0.25">
      <c r="A33" s="5"/>
      <c r="B33" s="97" t="s">
        <v>131</v>
      </c>
      <c r="C33" s="38" t="s">
        <v>289</v>
      </c>
      <c r="D33" s="39"/>
      <c r="E33" s="40">
        <v>16000</v>
      </c>
    </row>
    <row r="34" spans="1:5" ht="15" customHeight="1" x14ac:dyDescent="0.25">
      <c r="A34" s="5"/>
      <c r="B34" s="97" t="s">
        <v>132</v>
      </c>
      <c r="C34" s="38" t="s">
        <v>290</v>
      </c>
      <c r="D34" s="39"/>
      <c r="E34" s="40">
        <v>16000</v>
      </c>
    </row>
    <row r="35" spans="1:5" ht="15" customHeight="1" x14ac:dyDescent="0.25">
      <c r="A35" s="5"/>
      <c r="B35" s="97" t="s">
        <v>165</v>
      </c>
      <c r="C35" s="38" t="s">
        <v>325</v>
      </c>
      <c r="D35" s="39"/>
      <c r="E35" s="40">
        <v>16000</v>
      </c>
    </row>
    <row r="36" spans="1:5" ht="15" customHeight="1" x14ac:dyDescent="0.25">
      <c r="A36" s="5"/>
      <c r="B36" s="97" t="s">
        <v>133</v>
      </c>
      <c r="C36" s="38" t="s">
        <v>291</v>
      </c>
      <c r="D36" s="39"/>
      <c r="E36" s="40">
        <v>16000</v>
      </c>
    </row>
    <row r="37" spans="1:5" ht="15" customHeight="1" x14ac:dyDescent="0.25">
      <c r="A37" s="5"/>
      <c r="B37" s="97" t="s">
        <v>166</v>
      </c>
      <c r="C37" s="38" t="s">
        <v>326</v>
      </c>
      <c r="D37" s="39"/>
      <c r="E37" s="40">
        <v>16000</v>
      </c>
    </row>
    <row r="38" spans="1:5" ht="15" customHeight="1" x14ac:dyDescent="0.25">
      <c r="A38" s="5"/>
      <c r="B38" s="97" t="s">
        <v>134</v>
      </c>
      <c r="C38" s="38" t="s">
        <v>350</v>
      </c>
      <c r="D38" s="39"/>
      <c r="E38" s="40">
        <v>16000</v>
      </c>
    </row>
    <row r="39" spans="1:5" ht="15" customHeight="1" x14ac:dyDescent="0.25">
      <c r="A39" s="5"/>
      <c r="B39" s="97" t="s">
        <v>135</v>
      </c>
      <c r="C39" s="38" t="s">
        <v>351</v>
      </c>
      <c r="D39" s="39"/>
      <c r="E39" s="40">
        <v>16000</v>
      </c>
    </row>
    <row r="40" spans="1:5" ht="15" customHeight="1" x14ac:dyDescent="0.25">
      <c r="A40" s="5"/>
      <c r="B40" s="97" t="s">
        <v>136</v>
      </c>
      <c r="C40" s="38" t="s">
        <v>352</v>
      </c>
      <c r="D40" s="39"/>
      <c r="E40" s="40">
        <v>16000</v>
      </c>
    </row>
    <row r="41" spans="1:5" ht="15" customHeight="1" x14ac:dyDescent="0.25">
      <c r="A41" s="5"/>
      <c r="B41" s="97" t="s">
        <v>380</v>
      </c>
      <c r="C41" s="38"/>
      <c r="D41" s="39"/>
      <c r="E41" s="40" t="s">
        <v>380</v>
      </c>
    </row>
    <row r="42" spans="1:5" ht="15" customHeight="1" thickBot="1" x14ac:dyDescent="0.3">
      <c r="A42" s="5"/>
      <c r="B42" s="98" t="s">
        <v>380</v>
      </c>
      <c r="C42" s="42"/>
      <c r="D42" s="43"/>
      <c r="E42" s="44" t="s">
        <v>380</v>
      </c>
    </row>
    <row r="43" spans="1:5" ht="15" customHeight="1" thickBot="1" x14ac:dyDescent="0.3">
      <c r="A43" s="5"/>
      <c r="B43" s="7"/>
      <c r="C43" s="7"/>
    </row>
    <row r="44" spans="1:5" ht="27" customHeight="1" thickBot="1" x14ac:dyDescent="0.3">
      <c r="A44" s="5"/>
      <c r="B44" s="124" t="s">
        <v>6</v>
      </c>
      <c r="C44" s="125"/>
      <c r="D44" s="125"/>
      <c r="E44" s="126"/>
    </row>
    <row r="45" spans="1:5" ht="28.5" customHeight="1" thickBot="1" x14ac:dyDescent="0.3">
      <c r="A45" s="5"/>
      <c r="B45" s="94" t="s">
        <v>1</v>
      </c>
      <c r="C45" s="89" t="s">
        <v>7</v>
      </c>
      <c r="D45" s="89" t="s">
        <v>2</v>
      </c>
      <c r="E45" s="90" t="s">
        <v>3</v>
      </c>
    </row>
    <row r="46" spans="1:5" ht="15" customHeight="1" x14ac:dyDescent="0.25">
      <c r="A46" s="5"/>
      <c r="B46" s="96" t="s">
        <v>138</v>
      </c>
      <c r="C46" s="34" t="s">
        <v>357</v>
      </c>
      <c r="D46" s="35"/>
      <c r="E46" s="36"/>
    </row>
    <row r="47" spans="1:5" ht="15" customHeight="1" x14ac:dyDescent="0.25">
      <c r="A47" s="5"/>
      <c r="B47" s="97" t="s">
        <v>139</v>
      </c>
      <c r="C47" s="38" t="s">
        <v>358</v>
      </c>
      <c r="D47" s="39"/>
      <c r="E47" s="40"/>
    </row>
    <row r="48" spans="1:5" ht="15" customHeight="1" x14ac:dyDescent="0.25">
      <c r="A48" s="5"/>
      <c r="B48" s="97" t="s">
        <v>140</v>
      </c>
      <c r="C48" s="38" t="s">
        <v>359</v>
      </c>
      <c r="D48" s="39"/>
      <c r="E48" s="40"/>
    </row>
    <row r="49" spans="1:5" ht="15" customHeight="1" x14ac:dyDescent="0.25">
      <c r="A49" s="5"/>
      <c r="B49" s="37" t="s">
        <v>380</v>
      </c>
      <c r="C49" s="38"/>
      <c r="D49" s="39"/>
      <c r="E49" s="40"/>
    </row>
    <row r="50" spans="1:5" ht="15" customHeight="1" thickBot="1" x14ac:dyDescent="0.3">
      <c r="A50" s="5"/>
      <c r="B50" s="41" t="s">
        <v>380</v>
      </c>
      <c r="C50" s="42"/>
      <c r="D50" s="43"/>
      <c r="E50" s="44"/>
    </row>
    <row r="51" spans="1:5" x14ac:dyDescent="0.25">
      <c r="B51" s="4"/>
      <c r="D51" s="4"/>
      <c r="E51" s="4"/>
    </row>
    <row r="52" spans="1:5" x14ac:dyDescent="0.25">
      <c r="B52" s="4"/>
      <c r="D52" s="4"/>
      <c r="E52" s="4"/>
    </row>
    <row r="53" spans="1:5" x14ac:dyDescent="0.25">
      <c r="A53" s="3"/>
    </row>
    <row r="54" spans="1:5" x14ac:dyDescent="0.25">
      <c r="A54" s="3"/>
    </row>
    <row r="55" spans="1:5" x14ac:dyDescent="0.25">
      <c r="A55" s="3"/>
    </row>
    <row r="56" spans="1:5" x14ac:dyDescent="0.25">
      <c r="A56" s="3"/>
    </row>
    <row r="57" spans="1:5" x14ac:dyDescent="0.25">
      <c r="A57" s="4"/>
      <c r="B57" s="6"/>
      <c r="C57" s="18"/>
    </row>
    <row r="58" spans="1:5" x14ac:dyDescent="0.25">
      <c r="A58" s="4"/>
      <c r="B58" s="6"/>
      <c r="C58" s="18"/>
    </row>
    <row r="59" spans="1:5" x14ac:dyDescent="0.25">
      <c r="B59" s="6"/>
      <c r="C59" s="18"/>
    </row>
    <row r="60" spans="1:5" x14ac:dyDescent="0.25">
      <c r="B60" s="6"/>
      <c r="C60" s="18"/>
    </row>
    <row r="61" spans="1:5" x14ac:dyDescent="0.25">
      <c r="B61" s="6"/>
      <c r="C61" s="18"/>
    </row>
    <row r="63" spans="1:5" x14ac:dyDescent="0.25">
      <c r="C63" s="18"/>
    </row>
    <row r="64" spans="1:5" x14ac:dyDescent="0.25">
      <c r="B64" s="6"/>
      <c r="C64" s="18"/>
    </row>
    <row r="65" spans="2:5" x14ac:dyDescent="0.25">
      <c r="B65" s="3"/>
      <c r="D65" s="4"/>
      <c r="E65" s="4"/>
    </row>
    <row r="66" spans="2:5" x14ac:dyDescent="0.25">
      <c r="B66" s="4"/>
      <c r="D66" s="4"/>
      <c r="E66" s="4"/>
    </row>
    <row r="67" spans="2:5" x14ac:dyDescent="0.25">
      <c r="B67" s="4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3"/>
      <c r="D81" s="4"/>
      <c r="E81" s="4"/>
    </row>
    <row r="82" spans="2:5" x14ac:dyDescent="0.25">
      <c r="B82" s="3"/>
      <c r="D82" s="4"/>
      <c r="E82" s="4"/>
    </row>
    <row r="186" spans="6:6" x14ac:dyDescent="0.25">
      <c r="F186" s="2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</sheetData>
  <sheetProtection algorithmName="SHA-512" hashValue="S0fzVqlYsoWS9f86J/6UMqu7EBwFxDXWkQfWw6PWmJVKnL9v+bHhbD/Cm6qLOk/7MLFVnTFSpAIQI1ivJBK8OA==" saltValue="L1oeP0XYq9IMlN2B/uaX2g==" spinCount="100000" sheet="1" objects="1" scenarios="1"/>
  <mergeCells count="4">
    <mergeCell ref="E3:E5"/>
    <mergeCell ref="B13:E13"/>
    <mergeCell ref="B25:E25"/>
    <mergeCell ref="B44:E44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94EE-DCFE-4448-A203-11499C063021}">
  <dimension ref="A1:I308"/>
  <sheetViews>
    <sheetView showGridLines="0" showRowColHeaders="0" topLeftCell="A33" zoomScaleNormal="100" zoomScaleSheetLayoutView="106" workbookViewId="0">
      <selection activeCell="B41" sqref="B41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9" ht="15" customHeight="1" x14ac:dyDescent="0.25"/>
    <row r="2" spans="1:9" ht="15" customHeight="1" thickBot="1" x14ac:dyDescent="0.3"/>
    <row r="3" spans="1:9" ht="15" customHeight="1" thickTop="1" x14ac:dyDescent="0.25">
      <c r="E3" s="121">
        <v>1</v>
      </c>
    </row>
    <row r="4" spans="1:9" ht="15" customHeight="1" x14ac:dyDescent="0.25">
      <c r="E4" s="122"/>
    </row>
    <row r="5" spans="1:9" ht="15" customHeight="1" thickBot="1" x14ac:dyDescent="0.3">
      <c r="E5" s="123"/>
    </row>
    <row r="6" spans="1:9" ht="15" customHeight="1" thickTop="1" x14ac:dyDescent="0.25"/>
    <row r="7" spans="1:9" ht="15" customHeight="1" x14ac:dyDescent="0.25"/>
    <row r="8" spans="1:9" ht="15" customHeight="1" x14ac:dyDescent="0.25"/>
    <row r="9" spans="1:9" ht="23.4" thickBot="1" x14ac:dyDescent="0.45">
      <c r="B9" s="111" t="s">
        <v>386</v>
      </c>
    </row>
    <row r="10" spans="1:9" x14ac:dyDescent="0.25">
      <c r="B10" s="29"/>
    </row>
    <row r="11" spans="1:9" x14ac:dyDescent="0.25">
      <c r="B11" s="29"/>
    </row>
    <row r="12" spans="1:9" ht="13.8" thickBot="1" x14ac:dyDescent="0.3">
      <c r="A12" s="2" t="s">
        <v>4</v>
      </c>
      <c r="B12" s="30" t="s">
        <v>379</v>
      </c>
      <c r="I12" s="2"/>
    </row>
    <row r="13" spans="1:9" ht="27" customHeight="1" thickBot="1" x14ac:dyDescent="0.3">
      <c r="B13" s="124" t="s">
        <v>0</v>
      </c>
      <c r="C13" s="125"/>
      <c r="D13" s="125"/>
      <c r="E13" s="126"/>
    </row>
    <row r="14" spans="1:9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9" ht="15" customHeight="1" x14ac:dyDescent="0.25">
      <c r="A15" s="5"/>
      <c r="B15" s="96" t="s">
        <v>15</v>
      </c>
      <c r="C15" s="38" t="s">
        <v>185</v>
      </c>
      <c r="D15" s="35"/>
      <c r="E15" s="36"/>
      <c r="F15" s="2"/>
    </row>
    <row r="16" spans="1:9" ht="15" customHeight="1" x14ac:dyDescent="0.25">
      <c r="A16" s="5"/>
      <c r="B16" s="97" t="s">
        <v>41</v>
      </c>
      <c r="C16" s="38" t="s">
        <v>186</v>
      </c>
      <c r="D16" s="39"/>
      <c r="E16" s="40"/>
      <c r="F16" s="2"/>
    </row>
    <row r="17" spans="1:6" ht="15" customHeight="1" x14ac:dyDescent="0.25">
      <c r="A17" s="5"/>
      <c r="B17" s="97" t="s">
        <v>42</v>
      </c>
      <c r="C17" s="38" t="s">
        <v>187</v>
      </c>
      <c r="D17" s="39"/>
      <c r="E17" s="40"/>
    </row>
    <row r="18" spans="1:6" ht="15" customHeight="1" x14ac:dyDescent="0.25">
      <c r="A18" s="5"/>
      <c r="B18" s="97" t="s">
        <v>43</v>
      </c>
      <c r="C18" s="38" t="s">
        <v>188</v>
      </c>
      <c r="D18" s="39"/>
      <c r="E18" s="40"/>
    </row>
    <row r="19" spans="1:6" ht="15" customHeight="1" x14ac:dyDescent="0.25">
      <c r="A19" s="5"/>
      <c r="B19" s="97" t="s">
        <v>44</v>
      </c>
      <c r="C19" s="38" t="s">
        <v>189</v>
      </c>
      <c r="D19" s="39"/>
      <c r="E19" s="40"/>
      <c r="F19" s="2"/>
    </row>
    <row r="20" spans="1:6" ht="15" customHeight="1" x14ac:dyDescent="0.25">
      <c r="A20" s="5"/>
      <c r="B20" s="97" t="s">
        <v>41</v>
      </c>
      <c r="C20" s="38" t="s">
        <v>186</v>
      </c>
      <c r="D20" s="39"/>
      <c r="E20" s="40"/>
    </row>
    <row r="21" spans="1:6" ht="15" customHeight="1" x14ac:dyDescent="0.25">
      <c r="A21" s="5"/>
      <c r="B21" s="97" t="s">
        <v>45</v>
      </c>
      <c r="C21" s="38" t="s">
        <v>190</v>
      </c>
      <c r="D21" s="39"/>
      <c r="E21" s="40"/>
    </row>
    <row r="22" spans="1:6" ht="15" customHeight="1" x14ac:dyDescent="0.25">
      <c r="A22" s="5"/>
      <c r="B22" s="97" t="s">
        <v>20</v>
      </c>
      <c r="C22" s="38" t="s">
        <v>191</v>
      </c>
      <c r="D22" s="39"/>
      <c r="E22" s="40"/>
      <c r="F22" s="2"/>
    </row>
    <row r="23" spans="1:6" ht="15" customHeight="1" thickBot="1" x14ac:dyDescent="0.3">
      <c r="A23" s="5"/>
      <c r="B23" s="98" t="s">
        <v>380</v>
      </c>
      <c r="C23" s="42"/>
      <c r="D23" s="43"/>
      <c r="E23" s="44" t="s">
        <v>380</v>
      </c>
    </row>
    <row r="24" spans="1:6" ht="15" customHeight="1" thickBot="1" x14ac:dyDescent="0.3">
      <c r="A24" s="5"/>
      <c r="B24" s="6"/>
      <c r="C24" s="18"/>
    </row>
    <row r="25" spans="1:6" ht="27" customHeight="1" thickBot="1" x14ac:dyDescent="0.3">
      <c r="A25" s="5"/>
      <c r="B25" s="124" t="s">
        <v>5</v>
      </c>
      <c r="C25" s="125"/>
      <c r="D25" s="125"/>
      <c r="E25" s="126"/>
    </row>
    <row r="26" spans="1:6" ht="15" customHeight="1" thickBot="1" x14ac:dyDescent="0.3">
      <c r="A26" s="5"/>
      <c r="B26" s="91" t="s">
        <v>1</v>
      </c>
      <c r="C26" s="92" t="s">
        <v>7</v>
      </c>
      <c r="D26" s="92" t="s">
        <v>2</v>
      </c>
      <c r="E26" s="93" t="s">
        <v>3</v>
      </c>
    </row>
    <row r="27" spans="1:6" ht="15" customHeight="1" x14ac:dyDescent="0.25">
      <c r="A27" s="5"/>
      <c r="B27" s="96" t="s">
        <v>28</v>
      </c>
      <c r="C27" s="34" t="s">
        <v>170</v>
      </c>
      <c r="D27" s="35"/>
      <c r="E27" s="36" t="s">
        <v>381</v>
      </c>
    </row>
    <row r="28" spans="1:6" ht="15" customHeight="1" x14ac:dyDescent="0.25">
      <c r="A28" s="5"/>
      <c r="B28" s="97" t="s">
        <v>29</v>
      </c>
      <c r="C28" s="38" t="s">
        <v>171</v>
      </c>
      <c r="D28" s="39"/>
      <c r="E28" s="40" t="s">
        <v>381</v>
      </c>
    </row>
    <row r="29" spans="1:6" ht="15" customHeight="1" x14ac:dyDescent="0.25">
      <c r="A29" s="5"/>
      <c r="B29" s="97" t="s">
        <v>23</v>
      </c>
      <c r="C29" s="38" t="s">
        <v>172</v>
      </c>
      <c r="D29" s="39"/>
      <c r="E29" s="40" t="s">
        <v>381</v>
      </c>
    </row>
    <row r="30" spans="1:6" ht="15" customHeight="1" x14ac:dyDescent="0.25">
      <c r="A30" s="5"/>
      <c r="B30" s="97" t="s">
        <v>30</v>
      </c>
      <c r="C30" s="38" t="s">
        <v>173</v>
      </c>
      <c r="D30" s="39"/>
      <c r="E30" s="40" t="s">
        <v>381</v>
      </c>
    </row>
    <row r="31" spans="1:6" ht="15" customHeight="1" x14ac:dyDescent="0.25">
      <c r="A31" s="5"/>
      <c r="B31" s="97" t="s">
        <v>31</v>
      </c>
      <c r="C31" s="38" t="s">
        <v>174</v>
      </c>
      <c r="D31" s="39"/>
      <c r="E31" s="40" t="s">
        <v>381</v>
      </c>
    </row>
    <row r="32" spans="1:6" ht="15" customHeight="1" x14ac:dyDescent="0.25">
      <c r="A32" s="5"/>
      <c r="B32" s="97" t="s">
        <v>32</v>
      </c>
      <c r="C32" s="38" t="s">
        <v>175</v>
      </c>
      <c r="D32" s="39"/>
      <c r="E32" s="40" t="s">
        <v>381</v>
      </c>
    </row>
    <row r="33" spans="1:5" ht="15" customHeight="1" x14ac:dyDescent="0.25">
      <c r="A33" s="5"/>
      <c r="B33" s="97" t="s">
        <v>28</v>
      </c>
      <c r="C33" s="38" t="s">
        <v>176</v>
      </c>
      <c r="D33" s="39"/>
      <c r="E33" s="40" t="s">
        <v>382</v>
      </c>
    </row>
    <row r="34" spans="1:5" ht="15" customHeight="1" x14ac:dyDescent="0.25">
      <c r="A34" s="5"/>
      <c r="B34" s="97" t="s">
        <v>33</v>
      </c>
      <c r="C34" s="38" t="s">
        <v>177</v>
      </c>
      <c r="D34" s="39"/>
      <c r="E34" s="40" t="s">
        <v>383</v>
      </c>
    </row>
    <row r="35" spans="1:5" ht="15" customHeight="1" x14ac:dyDescent="0.25">
      <c r="A35" s="5"/>
      <c r="B35" s="97" t="s">
        <v>34</v>
      </c>
      <c r="C35" s="38" t="s">
        <v>178</v>
      </c>
      <c r="D35" s="39"/>
      <c r="E35" s="40" t="s">
        <v>383</v>
      </c>
    </row>
    <row r="36" spans="1:5" ht="15" customHeight="1" x14ac:dyDescent="0.25">
      <c r="A36" s="5"/>
      <c r="B36" s="97" t="s">
        <v>35</v>
      </c>
      <c r="C36" s="38" t="s">
        <v>179</v>
      </c>
      <c r="D36" s="39"/>
      <c r="E36" s="40" t="s">
        <v>383</v>
      </c>
    </row>
    <row r="37" spans="1:5" ht="15" customHeight="1" x14ac:dyDescent="0.25">
      <c r="A37" s="5"/>
      <c r="B37" s="97" t="s">
        <v>36</v>
      </c>
      <c r="C37" s="38" t="s">
        <v>180</v>
      </c>
      <c r="D37" s="39"/>
      <c r="E37" s="40" t="s">
        <v>384</v>
      </c>
    </row>
    <row r="38" spans="1:5" ht="15" customHeight="1" x14ac:dyDescent="0.25">
      <c r="A38" s="5"/>
      <c r="B38" s="97" t="s">
        <v>37</v>
      </c>
      <c r="C38" s="38" t="s">
        <v>181</v>
      </c>
      <c r="D38" s="39"/>
      <c r="E38" s="40" t="s">
        <v>384</v>
      </c>
    </row>
    <row r="39" spans="1:5" ht="15" customHeight="1" x14ac:dyDescent="0.25">
      <c r="A39" s="5"/>
      <c r="B39" s="97" t="s">
        <v>38</v>
      </c>
      <c r="C39" s="38" t="s">
        <v>182</v>
      </c>
      <c r="D39" s="39"/>
      <c r="E39" s="40" t="s">
        <v>384</v>
      </c>
    </row>
    <row r="40" spans="1:5" ht="15" customHeight="1" x14ac:dyDescent="0.25">
      <c r="A40" s="5"/>
      <c r="B40" s="97" t="s">
        <v>39</v>
      </c>
      <c r="C40" s="38" t="s">
        <v>183</v>
      </c>
      <c r="D40" s="39"/>
      <c r="E40" s="40" t="s">
        <v>384</v>
      </c>
    </row>
    <row r="41" spans="1:5" ht="15" customHeight="1" thickBot="1" x14ac:dyDescent="0.3">
      <c r="A41" s="5"/>
      <c r="B41" s="98" t="s">
        <v>380</v>
      </c>
      <c r="C41" s="42"/>
      <c r="D41" s="43"/>
      <c r="E41" s="44" t="s">
        <v>380</v>
      </c>
    </row>
    <row r="42" spans="1:5" ht="15" customHeight="1" thickBot="1" x14ac:dyDescent="0.3">
      <c r="A42" s="5"/>
      <c r="B42" s="7"/>
      <c r="C42" s="7"/>
    </row>
    <row r="43" spans="1:5" ht="27" customHeight="1" thickBot="1" x14ac:dyDescent="0.3">
      <c r="A43" s="5"/>
      <c r="B43" s="124" t="s">
        <v>6</v>
      </c>
      <c r="C43" s="125"/>
      <c r="D43" s="125"/>
      <c r="E43" s="126"/>
    </row>
    <row r="44" spans="1:5" ht="28.5" customHeight="1" thickBot="1" x14ac:dyDescent="0.3">
      <c r="A44" s="5"/>
      <c r="B44" s="94" t="s">
        <v>1</v>
      </c>
      <c r="C44" s="89" t="s">
        <v>7</v>
      </c>
      <c r="D44" s="89" t="s">
        <v>2</v>
      </c>
      <c r="E44" s="90" t="s">
        <v>3</v>
      </c>
    </row>
    <row r="45" spans="1:5" ht="15" customHeight="1" x14ac:dyDescent="0.25">
      <c r="A45" s="5"/>
      <c r="B45" s="96" t="s">
        <v>380</v>
      </c>
      <c r="C45" s="34"/>
      <c r="D45" s="35"/>
      <c r="E45" s="36" t="s">
        <v>380</v>
      </c>
    </row>
    <row r="46" spans="1:5" ht="15" customHeight="1" x14ac:dyDescent="0.25">
      <c r="A46" s="5"/>
      <c r="B46" s="97" t="s">
        <v>380</v>
      </c>
      <c r="C46" s="38"/>
      <c r="D46" s="39"/>
      <c r="E46" s="40" t="s">
        <v>380</v>
      </c>
    </row>
    <row r="47" spans="1:5" ht="15" customHeight="1" thickBot="1" x14ac:dyDescent="0.3">
      <c r="A47" s="5"/>
      <c r="B47" s="98" t="s">
        <v>380</v>
      </c>
      <c r="C47" s="42"/>
      <c r="D47" s="43"/>
      <c r="E47" s="44" t="s">
        <v>380</v>
      </c>
    </row>
    <row r="48" spans="1:5" x14ac:dyDescent="0.25">
      <c r="B48" s="4"/>
      <c r="D48" s="4"/>
      <c r="E48" s="4"/>
    </row>
    <row r="49" spans="1:5" x14ac:dyDescent="0.25">
      <c r="B49" s="4"/>
      <c r="D49" s="4"/>
      <c r="E49" s="4"/>
    </row>
    <row r="50" spans="1:5" x14ac:dyDescent="0.25">
      <c r="A50" s="3"/>
    </row>
    <row r="51" spans="1:5" x14ac:dyDescent="0.25">
      <c r="A51" s="3"/>
    </row>
    <row r="52" spans="1:5" x14ac:dyDescent="0.25">
      <c r="A52" s="3"/>
    </row>
    <row r="53" spans="1:5" x14ac:dyDescent="0.25">
      <c r="A53" s="3"/>
    </row>
    <row r="54" spans="1:5" x14ac:dyDescent="0.25">
      <c r="A54" s="4"/>
      <c r="B54" s="6"/>
      <c r="C54" s="18"/>
    </row>
    <row r="55" spans="1:5" x14ac:dyDescent="0.25">
      <c r="A55" s="4"/>
      <c r="B55" s="6"/>
      <c r="C55" s="18"/>
    </row>
    <row r="56" spans="1:5" x14ac:dyDescent="0.25">
      <c r="B56" s="6"/>
      <c r="C56" s="18"/>
    </row>
    <row r="57" spans="1:5" x14ac:dyDescent="0.25">
      <c r="B57" s="6"/>
      <c r="C57" s="18"/>
    </row>
    <row r="58" spans="1:5" x14ac:dyDescent="0.25">
      <c r="B58" s="6"/>
      <c r="C58" s="18"/>
    </row>
    <row r="60" spans="1:5" x14ac:dyDescent="0.25">
      <c r="C60" s="18"/>
    </row>
    <row r="61" spans="1:5" x14ac:dyDescent="0.25">
      <c r="B61" s="6"/>
      <c r="C61" s="18"/>
    </row>
    <row r="62" spans="1:5" x14ac:dyDescent="0.25">
      <c r="B62" s="3"/>
      <c r="D62" s="4"/>
      <c r="E62" s="4"/>
    </row>
    <row r="63" spans="1:5" x14ac:dyDescent="0.25">
      <c r="B63" s="4"/>
      <c r="D63" s="4"/>
      <c r="E63" s="4"/>
    </row>
    <row r="64" spans="1:5" x14ac:dyDescent="0.25">
      <c r="B64" s="4"/>
      <c r="D64" s="4"/>
      <c r="E64" s="4"/>
    </row>
    <row r="65" spans="2:5" x14ac:dyDescent="0.25">
      <c r="B65" s="4"/>
      <c r="D65" s="4"/>
      <c r="E65" s="4"/>
    </row>
    <row r="66" spans="2:5" x14ac:dyDescent="0.25">
      <c r="B66" s="4"/>
      <c r="D66" s="4"/>
      <c r="E66" s="4"/>
    </row>
    <row r="67" spans="2:5" x14ac:dyDescent="0.25">
      <c r="B67" s="4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3"/>
      <c r="D78" s="4"/>
      <c r="E78" s="4"/>
    </row>
    <row r="79" spans="2:5" x14ac:dyDescent="0.25">
      <c r="B79" s="3"/>
      <c r="D79" s="4"/>
      <c r="E79" s="4"/>
    </row>
    <row r="183" spans="6:6" x14ac:dyDescent="0.25">
      <c r="F183" s="2"/>
    </row>
    <row r="184" spans="6:6" x14ac:dyDescent="0.25">
      <c r="F184" s="2"/>
    </row>
    <row r="185" spans="6:6" x14ac:dyDescent="0.25">
      <c r="F185" s="2"/>
    </row>
    <row r="186" spans="6:6" x14ac:dyDescent="0.25">
      <c r="F186" s="2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</sheetData>
  <sheetProtection algorithmName="SHA-512" hashValue="yK24oq9mzwyF94/5WsomhyAaSmsV+/us8IGqZvOSd1RKujtXuAGbQGxen23hDE0r7CLW6hz6N22cne2eFHIaJg==" saltValue="YTInogtgZ2fzdsx0fI7kIQ==" spinCount="100000" sheet="1" objects="1" scenarios="1" insertHyperlinks="0"/>
  <mergeCells count="4">
    <mergeCell ref="E3:E5"/>
    <mergeCell ref="B13:E13"/>
    <mergeCell ref="B25:E25"/>
    <mergeCell ref="B43:E43"/>
  </mergeCells>
  <printOptions horizontalCentered="1"/>
  <pageMargins left="0" right="0" top="0.78740157480314965" bottom="0" header="0.31496062992125984" footer="0.31496062992125984"/>
  <pageSetup paperSize="9" scale="7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E8A3-77FF-4C6D-BE4E-F735BA00B705}">
  <dimension ref="A1:F312"/>
  <sheetViews>
    <sheetView showGridLines="0" showRowColHeaders="0" zoomScaleNormal="100" workbookViewId="0">
      <selection activeCell="T35" sqref="T35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18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402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167</v>
      </c>
      <c r="C15" s="34" t="s">
        <v>327</v>
      </c>
      <c r="D15" s="35"/>
      <c r="E15" s="36"/>
      <c r="F15" s="2"/>
    </row>
    <row r="16" spans="1:6" ht="15" customHeight="1" x14ac:dyDescent="0.25">
      <c r="A16" s="5"/>
      <c r="B16" s="97" t="s">
        <v>137</v>
      </c>
      <c r="C16" s="38" t="s">
        <v>353</v>
      </c>
      <c r="D16" s="39"/>
      <c r="E16" s="40"/>
      <c r="F16" s="2"/>
    </row>
    <row r="17" spans="1:6" ht="15" customHeight="1" x14ac:dyDescent="0.25">
      <c r="A17" s="5"/>
      <c r="B17" s="97" t="s">
        <v>140</v>
      </c>
      <c r="C17" s="38" t="s">
        <v>359</v>
      </c>
      <c r="D17" s="39"/>
      <c r="E17" s="40"/>
    </row>
    <row r="18" spans="1:6" ht="15" customHeight="1" x14ac:dyDescent="0.25">
      <c r="A18" s="5"/>
      <c r="B18" s="97" t="s">
        <v>11</v>
      </c>
      <c r="C18" s="38" t="s">
        <v>354</v>
      </c>
      <c r="D18" s="39"/>
      <c r="E18" s="40"/>
    </row>
    <row r="19" spans="1:6" ht="15" customHeight="1" x14ac:dyDescent="0.25">
      <c r="A19" s="5"/>
      <c r="B19" s="97" t="s">
        <v>141</v>
      </c>
      <c r="C19" s="38" t="s">
        <v>340</v>
      </c>
      <c r="D19" s="39"/>
      <c r="E19" s="40"/>
      <c r="F19" s="2"/>
    </row>
    <row r="20" spans="1:6" ht="15" customHeight="1" x14ac:dyDescent="0.25">
      <c r="A20" s="5"/>
      <c r="B20" s="97" t="s">
        <v>142</v>
      </c>
      <c r="C20" s="38" t="s">
        <v>355</v>
      </c>
      <c r="D20" s="39"/>
      <c r="E20" s="40"/>
    </row>
    <row r="21" spans="1:6" ht="15" customHeight="1" x14ac:dyDescent="0.25">
      <c r="A21" s="5"/>
      <c r="B21" s="97" t="s">
        <v>143</v>
      </c>
      <c r="C21" s="38" t="s">
        <v>292</v>
      </c>
      <c r="D21" s="39"/>
      <c r="E21" s="40"/>
    </row>
    <row r="22" spans="1:6" ht="15" customHeight="1" x14ac:dyDescent="0.25">
      <c r="A22" s="5"/>
      <c r="B22" s="97" t="s">
        <v>102</v>
      </c>
      <c r="C22" s="38" t="s">
        <v>356</v>
      </c>
      <c r="D22" s="39"/>
      <c r="E22" s="40"/>
      <c r="F22" s="2"/>
    </row>
    <row r="23" spans="1:6" ht="15" customHeight="1" x14ac:dyDescent="0.25">
      <c r="A23" s="5"/>
      <c r="B23" s="97" t="s">
        <v>380</v>
      </c>
      <c r="C23" s="38"/>
      <c r="D23" s="39"/>
      <c r="E23" s="40"/>
    </row>
    <row r="24" spans="1:6" ht="15" customHeight="1" thickBot="1" x14ac:dyDescent="0.3">
      <c r="A24" s="5"/>
      <c r="B24" s="98" t="s">
        <v>380</v>
      </c>
      <c r="C24" s="42"/>
      <c r="D24" s="43"/>
      <c r="E24" s="44"/>
    </row>
    <row r="25" spans="1:6" ht="15" customHeight="1" thickBot="1" x14ac:dyDescent="0.3">
      <c r="A25" s="5"/>
      <c r="B25" s="6"/>
      <c r="C25" s="18"/>
    </row>
    <row r="26" spans="1:6" ht="27" customHeight="1" thickBot="1" x14ac:dyDescent="0.3">
      <c r="A26" s="5"/>
      <c r="B26" s="124" t="s">
        <v>5</v>
      </c>
      <c r="C26" s="125"/>
      <c r="D26" s="125"/>
      <c r="E26" s="126"/>
    </row>
    <row r="27" spans="1:6" ht="15" customHeight="1" thickBot="1" x14ac:dyDescent="0.3">
      <c r="A27" s="5"/>
      <c r="B27" s="91" t="s">
        <v>1</v>
      </c>
      <c r="C27" s="92" t="s">
        <v>7</v>
      </c>
      <c r="D27" s="92" t="s">
        <v>2</v>
      </c>
      <c r="E27" s="93" t="s">
        <v>3</v>
      </c>
    </row>
    <row r="28" spans="1:6" ht="15" customHeight="1" x14ac:dyDescent="0.25">
      <c r="A28" s="5"/>
      <c r="B28" s="96" t="s">
        <v>83</v>
      </c>
      <c r="C28" s="34" t="s">
        <v>238</v>
      </c>
      <c r="D28" s="35"/>
      <c r="E28" s="36">
        <v>2000</v>
      </c>
    </row>
    <row r="29" spans="1:6" ht="15" customHeight="1" x14ac:dyDescent="0.25">
      <c r="A29" s="5"/>
      <c r="B29" s="97" t="s">
        <v>28</v>
      </c>
      <c r="C29" s="38" t="s">
        <v>288</v>
      </c>
      <c r="D29" s="39"/>
      <c r="E29" s="40">
        <v>4000</v>
      </c>
    </row>
    <row r="30" spans="1:6" ht="15" customHeight="1" x14ac:dyDescent="0.25">
      <c r="A30" s="5"/>
      <c r="B30" s="97" t="s">
        <v>67</v>
      </c>
      <c r="C30" s="38" t="s">
        <v>220</v>
      </c>
      <c r="D30" s="39"/>
      <c r="E30" s="40">
        <v>4000</v>
      </c>
    </row>
    <row r="31" spans="1:6" ht="15" customHeight="1" x14ac:dyDescent="0.25">
      <c r="A31" s="5"/>
      <c r="B31" s="97" t="s">
        <v>84</v>
      </c>
      <c r="C31" s="38" t="s">
        <v>240</v>
      </c>
      <c r="D31" s="39"/>
      <c r="E31" s="40">
        <v>8000</v>
      </c>
    </row>
    <row r="32" spans="1:6" ht="15" customHeight="1" x14ac:dyDescent="0.25">
      <c r="A32" s="5"/>
      <c r="B32" s="97" t="s">
        <v>129</v>
      </c>
      <c r="C32" s="38" t="s">
        <v>348</v>
      </c>
      <c r="D32" s="39"/>
      <c r="E32" s="40">
        <v>8000</v>
      </c>
    </row>
    <row r="33" spans="1:5" ht="15" customHeight="1" x14ac:dyDescent="0.25">
      <c r="A33" s="5"/>
      <c r="B33" s="97" t="s">
        <v>130</v>
      </c>
      <c r="C33" s="38" t="s">
        <v>349</v>
      </c>
      <c r="D33" s="39"/>
      <c r="E33" s="40">
        <v>16000</v>
      </c>
    </row>
    <row r="34" spans="1:5" ht="15" customHeight="1" x14ac:dyDescent="0.25">
      <c r="A34" s="5"/>
      <c r="B34" s="97" t="s">
        <v>131</v>
      </c>
      <c r="C34" s="38" t="s">
        <v>289</v>
      </c>
      <c r="D34" s="39"/>
      <c r="E34" s="40">
        <v>16000</v>
      </c>
    </row>
    <row r="35" spans="1:5" ht="15" customHeight="1" x14ac:dyDescent="0.25">
      <c r="A35" s="5"/>
      <c r="B35" s="97" t="s">
        <v>132</v>
      </c>
      <c r="C35" s="38" t="s">
        <v>290</v>
      </c>
      <c r="D35" s="39"/>
      <c r="E35" s="40">
        <v>16000</v>
      </c>
    </row>
    <row r="36" spans="1:5" ht="15" customHeight="1" x14ac:dyDescent="0.25">
      <c r="A36" s="5"/>
      <c r="B36" s="97" t="s">
        <v>165</v>
      </c>
      <c r="C36" s="38" t="s">
        <v>325</v>
      </c>
      <c r="D36" s="39"/>
      <c r="E36" s="40">
        <v>16000</v>
      </c>
    </row>
    <row r="37" spans="1:5" ht="15" customHeight="1" x14ac:dyDescent="0.25">
      <c r="A37" s="5"/>
      <c r="B37" s="97" t="s">
        <v>133</v>
      </c>
      <c r="C37" s="38" t="s">
        <v>291</v>
      </c>
      <c r="D37" s="39"/>
      <c r="E37" s="40">
        <v>16000</v>
      </c>
    </row>
    <row r="38" spans="1:5" ht="15" customHeight="1" x14ac:dyDescent="0.25">
      <c r="A38" s="5"/>
      <c r="B38" s="97" t="s">
        <v>166</v>
      </c>
      <c r="C38" s="38" t="s">
        <v>326</v>
      </c>
      <c r="D38" s="39"/>
      <c r="E38" s="40">
        <v>16000</v>
      </c>
    </row>
    <row r="39" spans="1:5" ht="15" customHeight="1" x14ac:dyDescent="0.25">
      <c r="A39" s="5"/>
      <c r="B39" s="97" t="s">
        <v>134</v>
      </c>
      <c r="C39" s="38" t="s">
        <v>350</v>
      </c>
      <c r="D39" s="39"/>
      <c r="E39" s="40">
        <v>16000</v>
      </c>
    </row>
    <row r="40" spans="1:5" ht="15" customHeight="1" x14ac:dyDescent="0.25">
      <c r="A40" s="5"/>
      <c r="B40" s="97" t="s">
        <v>135</v>
      </c>
      <c r="C40" s="38" t="s">
        <v>351</v>
      </c>
      <c r="D40" s="39"/>
      <c r="E40" s="40">
        <v>16000</v>
      </c>
    </row>
    <row r="41" spans="1:5" ht="15" customHeight="1" x14ac:dyDescent="0.25">
      <c r="A41" s="5"/>
      <c r="B41" s="97" t="s">
        <v>136</v>
      </c>
      <c r="C41" s="38" t="s">
        <v>352</v>
      </c>
      <c r="D41" s="39"/>
      <c r="E41" s="40">
        <v>16000</v>
      </c>
    </row>
    <row r="42" spans="1:5" ht="15" customHeight="1" x14ac:dyDescent="0.25">
      <c r="A42" s="5"/>
      <c r="B42" s="97" t="s">
        <v>380</v>
      </c>
      <c r="C42" s="38"/>
      <c r="D42" s="39"/>
      <c r="E42" s="40" t="s">
        <v>380</v>
      </c>
    </row>
    <row r="43" spans="1:5" ht="15" customHeight="1" thickBot="1" x14ac:dyDescent="0.3">
      <c r="A43" s="5"/>
      <c r="B43" s="98" t="s">
        <v>380</v>
      </c>
      <c r="C43" s="42"/>
      <c r="D43" s="43"/>
      <c r="E43" s="44" t="s">
        <v>380</v>
      </c>
    </row>
    <row r="44" spans="1:5" ht="15" customHeight="1" thickBot="1" x14ac:dyDescent="0.3">
      <c r="A44" s="5"/>
      <c r="B44" s="7"/>
      <c r="C44" s="7"/>
    </row>
    <row r="45" spans="1:5" ht="27" customHeight="1" thickBot="1" x14ac:dyDescent="0.3">
      <c r="A45" s="5"/>
      <c r="B45" s="124" t="s">
        <v>6</v>
      </c>
      <c r="C45" s="125"/>
      <c r="D45" s="125"/>
      <c r="E45" s="126"/>
    </row>
    <row r="46" spans="1:5" ht="28.5" customHeight="1" thickBot="1" x14ac:dyDescent="0.3">
      <c r="A46" s="5"/>
      <c r="B46" s="94" t="s">
        <v>1</v>
      </c>
      <c r="C46" s="89" t="s">
        <v>7</v>
      </c>
      <c r="D46" s="89" t="s">
        <v>2</v>
      </c>
      <c r="E46" s="90" t="s">
        <v>3</v>
      </c>
    </row>
    <row r="47" spans="1:5" ht="15" customHeight="1" x14ac:dyDescent="0.25">
      <c r="A47" s="5"/>
      <c r="B47" s="96" t="s">
        <v>138</v>
      </c>
      <c r="C47" s="34" t="s">
        <v>357</v>
      </c>
      <c r="D47" s="35"/>
      <c r="E47" s="36" t="e">
        <v>#REF!</v>
      </c>
    </row>
    <row r="48" spans="1:5" ht="15" customHeight="1" x14ac:dyDescent="0.25">
      <c r="A48" s="5"/>
      <c r="B48" s="97" t="s">
        <v>139</v>
      </c>
      <c r="C48" s="38" t="s">
        <v>358</v>
      </c>
      <c r="D48" s="39"/>
      <c r="E48" s="40" t="e">
        <v>#REF!</v>
      </c>
    </row>
    <row r="49" spans="1:5" ht="15" customHeight="1" x14ac:dyDescent="0.25">
      <c r="A49" s="5"/>
      <c r="B49" s="97" t="s">
        <v>380</v>
      </c>
      <c r="C49" s="38"/>
      <c r="D49" s="39"/>
      <c r="E49" s="40" t="s">
        <v>380</v>
      </c>
    </row>
    <row r="50" spans="1:5" ht="15" customHeight="1" x14ac:dyDescent="0.25">
      <c r="A50" s="5"/>
      <c r="B50" s="97" t="s">
        <v>380</v>
      </c>
      <c r="C50" s="38"/>
      <c r="D50" s="39"/>
      <c r="E50" s="40" t="s">
        <v>380</v>
      </c>
    </row>
    <row r="51" spans="1:5" ht="15" customHeight="1" thickBot="1" x14ac:dyDescent="0.3">
      <c r="A51" s="5"/>
      <c r="B51" s="41" t="s">
        <v>380</v>
      </c>
      <c r="C51" s="42"/>
      <c r="D51" s="43"/>
      <c r="E51" s="44" t="s">
        <v>380</v>
      </c>
    </row>
    <row r="52" spans="1:5" x14ac:dyDescent="0.25">
      <c r="B52" s="4"/>
      <c r="D52" s="4"/>
      <c r="E52" s="4"/>
    </row>
    <row r="53" spans="1:5" x14ac:dyDescent="0.25">
      <c r="B53" s="4"/>
      <c r="D53" s="4"/>
      <c r="E53" s="4"/>
    </row>
    <row r="54" spans="1:5" x14ac:dyDescent="0.25">
      <c r="A54" s="3"/>
    </row>
    <row r="55" spans="1:5" x14ac:dyDescent="0.25">
      <c r="A55" s="3"/>
    </row>
    <row r="56" spans="1:5" x14ac:dyDescent="0.25">
      <c r="A56" s="3"/>
    </row>
    <row r="57" spans="1:5" x14ac:dyDescent="0.25">
      <c r="A57" s="3"/>
    </row>
    <row r="58" spans="1:5" x14ac:dyDescent="0.25">
      <c r="A58" s="4"/>
      <c r="B58" s="6"/>
      <c r="C58" s="18"/>
    </row>
    <row r="59" spans="1:5" x14ac:dyDescent="0.25">
      <c r="A59" s="4"/>
      <c r="B59" s="6"/>
      <c r="C59" s="18"/>
    </row>
    <row r="60" spans="1:5" x14ac:dyDescent="0.25">
      <c r="B60" s="6"/>
      <c r="C60" s="18"/>
    </row>
    <row r="61" spans="1:5" x14ac:dyDescent="0.25">
      <c r="B61" s="6"/>
      <c r="C61" s="18"/>
    </row>
    <row r="62" spans="1:5" x14ac:dyDescent="0.25">
      <c r="B62" s="6"/>
      <c r="C62" s="18"/>
    </row>
    <row r="64" spans="1:5" x14ac:dyDescent="0.25">
      <c r="C64" s="18"/>
    </row>
    <row r="65" spans="2:5" x14ac:dyDescent="0.25">
      <c r="B65" s="6"/>
      <c r="C65" s="18"/>
    </row>
    <row r="66" spans="2:5" x14ac:dyDescent="0.25">
      <c r="B66" s="3"/>
      <c r="D66" s="4"/>
      <c r="E66" s="4"/>
    </row>
    <row r="67" spans="2:5" x14ac:dyDescent="0.25">
      <c r="B67" s="4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3"/>
      <c r="D82" s="4"/>
      <c r="E82" s="4"/>
    </row>
    <row r="83" spans="2:5" x14ac:dyDescent="0.25">
      <c r="B83" s="3"/>
      <c r="D83" s="4"/>
      <c r="E83" s="4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</sheetData>
  <sheetProtection algorithmName="SHA-512" hashValue="aFVne0zPbtMZVIvTTDEQzzROzAt3SdvFYhTl/OQ5U2iDg9JFzqgWsYZjcgzOivZEfRHg3gZ2YrcA5+JnilwTAw==" saltValue="pmD2a9k3RlRfKhFIcwyVjQ==" spinCount="100000" sheet="1" objects="1" scenarios="1"/>
  <mergeCells count="4">
    <mergeCell ref="E3:E5"/>
    <mergeCell ref="B13:E13"/>
    <mergeCell ref="B26:E26"/>
    <mergeCell ref="B45:E45"/>
  </mergeCells>
  <printOptions horizontalCentered="1"/>
  <pageMargins left="0" right="0" top="0.78740157480314965" bottom="0" header="0.31496062992125984" footer="0.31496062992125984"/>
  <pageSetup paperSize="9" scale="7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2287-37D1-46A0-9E36-3C516F992A98}">
  <dimension ref="A1:F314"/>
  <sheetViews>
    <sheetView showGridLines="0" showRowColHeaders="0" zoomScaleNormal="100" workbookViewId="0">
      <selection activeCell="T35" sqref="T35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19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403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141</v>
      </c>
      <c r="C15" s="34" t="s">
        <v>340</v>
      </c>
      <c r="D15" s="35"/>
      <c r="E15" s="36"/>
      <c r="F15" s="2"/>
    </row>
    <row r="16" spans="1:6" ht="15" customHeight="1" x14ac:dyDescent="0.25">
      <c r="A16" s="5"/>
      <c r="B16" s="97" t="s">
        <v>142</v>
      </c>
      <c r="C16" s="38" t="s">
        <v>355</v>
      </c>
      <c r="D16" s="39"/>
      <c r="E16" s="40"/>
      <c r="F16" s="2"/>
    </row>
    <row r="17" spans="1:6" ht="15" customHeight="1" x14ac:dyDescent="0.25">
      <c r="A17" s="5"/>
      <c r="B17" s="97" t="s">
        <v>143</v>
      </c>
      <c r="C17" s="38" t="s">
        <v>292</v>
      </c>
      <c r="D17" s="39"/>
      <c r="E17" s="40"/>
    </row>
    <row r="18" spans="1:6" ht="15" customHeight="1" x14ac:dyDescent="0.25">
      <c r="A18" s="5"/>
      <c r="B18" s="97" t="s">
        <v>144</v>
      </c>
      <c r="C18" s="38" t="s">
        <v>360</v>
      </c>
      <c r="D18" s="39"/>
      <c r="E18" s="40"/>
    </row>
    <row r="19" spans="1:6" ht="15" customHeight="1" x14ac:dyDescent="0.25">
      <c r="A19" s="5"/>
      <c r="B19" s="97" t="s">
        <v>102</v>
      </c>
      <c r="C19" s="38" t="s">
        <v>356</v>
      </c>
      <c r="D19" s="39"/>
      <c r="E19" s="40"/>
      <c r="F19" s="2"/>
    </row>
    <row r="20" spans="1:6" ht="15" customHeight="1" x14ac:dyDescent="0.25">
      <c r="A20" s="5"/>
      <c r="B20" s="97" t="s">
        <v>145</v>
      </c>
      <c r="C20" s="38" t="s">
        <v>293</v>
      </c>
      <c r="D20" s="39"/>
      <c r="E20" s="40"/>
    </row>
    <row r="21" spans="1:6" ht="15" customHeight="1" x14ac:dyDescent="0.25">
      <c r="A21" s="5"/>
      <c r="B21" s="97" t="s">
        <v>146</v>
      </c>
      <c r="C21" s="38" t="s">
        <v>361</v>
      </c>
      <c r="D21" s="39"/>
      <c r="E21" s="40"/>
    </row>
    <row r="22" spans="1:6" ht="15" customHeight="1" x14ac:dyDescent="0.25">
      <c r="A22" s="5"/>
      <c r="B22" s="97" t="s">
        <v>16</v>
      </c>
      <c r="C22" s="38" t="s">
        <v>339</v>
      </c>
      <c r="D22" s="39"/>
      <c r="E22" s="40"/>
      <c r="F22" s="2"/>
    </row>
    <row r="23" spans="1:6" ht="15" customHeight="1" x14ac:dyDescent="0.25">
      <c r="A23" s="5"/>
      <c r="B23" s="97" t="s">
        <v>147</v>
      </c>
      <c r="C23" s="38" t="s">
        <v>362</v>
      </c>
      <c r="D23" s="39"/>
      <c r="E23" s="40"/>
    </row>
    <row r="24" spans="1:6" ht="15" customHeight="1" x14ac:dyDescent="0.25">
      <c r="A24" s="5"/>
      <c r="B24" s="97" t="s">
        <v>380</v>
      </c>
      <c r="C24" s="38"/>
      <c r="D24" s="39"/>
      <c r="E24" s="40"/>
    </row>
    <row r="25" spans="1:6" ht="15" customHeight="1" thickBot="1" x14ac:dyDescent="0.3">
      <c r="A25" s="5"/>
      <c r="B25" s="98" t="s">
        <v>380</v>
      </c>
      <c r="C25" s="42"/>
      <c r="D25" s="43"/>
      <c r="E25" s="44"/>
    </row>
    <row r="26" spans="1:6" ht="15" customHeight="1" thickBot="1" x14ac:dyDescent="0.3">
      <c r="A26" s="5"/>
      <c r="B26" s="6"/>
      <c r="C26" s="18"/>
    </row>
    <row r="27" spans="1:6" ht="27" customHeight="1" thickBot="1" x14ac:dyDescent="0.3">
      <c r="A27" s="5"/>
      <c r="B27" s="124" t="s">
        <v>5</v>
      </c>
      <c r="C27" s="125"/>
      <c r="D27" s="125"/>
      <c r="E27" s="126"/>
    </row>
    <row r="28" spans="1:6" ht="15" customHeight="1" thickBot="1" x14ac:dyDescent="0.3">
      <c r="A28" s="5"/>
      <c r="B28" s="91" t="s">
        <v>1</v>
      </c>
      <c r="C28" s="92" t="s">
        <v>7</v>
      </c>
      <c r="D28" s="92" t="s">
        <v>2</v>
      </c>
      <c r="E28" s="93" t="s">
        <v>3</v>
      </c>
    </row>
    <row r="29" spans="1:6" ht="15" customHeight="1" x14ac:dyDescent="0.25">
      <c r="A29" s="5"/>
      <c r="B29" s="96" t="s">
        <v>83</v>
      </c>
      <c r="C29" s="34" t="s">
        <v>238</v>
      </c>
      <c r="D29" s="35"/>
      <c r="E29" s="36">
        <v>2000</v>
      </c>
    </row>
    <row r="30" spans="1:6" ht="15" customHeight="1" x14ac:dyDescent="0.25">
      <c r="A30" s="5"/>
      <c r="B30" s="97" t="s">
        <v>28</v>
      </c>
      <c r="C30" s="38" t="s">
        <v>288</v>
      </c>
      <c r="D30" s="39"/>
      <c r="E30" s="40">
        <v>4000</v>
      </c>
    </row>
    <row r="31" spans="1:6" ht="15" customHeight="1" x14ac:dyDescent="0.25">
      <c r="A31" s="5"/>
      <c r="B31" s="97" t="s">
        <v>67</v>
      </c>
      <c r="C31" s="38" t="s">
        <v>220</v>
      </c>
      <c r="D31" s="39"/>
      <c r="E31" s="40">
        <v>4000</v>
      </c>
    </row>
    <row r="32" spans="1:6" ht="15" customHeight="1" x14ac:dyDescent="0.25">
      <c r="A32" s="5"/>
      <c r="B32" s="97" t="s">
        <v>84</v>
      </c>
      <c r="C32" s="38" t="s">
        <v>240</v>
      </c>
      <c r="D32" s="39"/>
      <c r="E32" s="40">
        <v>8000</v>
      </c>
    </row>
    <row r="33" spans="1:6" ht="15" customHeight="1" x14ac:dyDescent="0.25">
      <c r="A33" s="5"/>
      <c r="B33" s="97" t="s">
        <v>129</v>
      </c>
      <c r="C33" s="38" t="s">
        <v>348</v>
      </c>
      <c r="D33" s="39"/>
      <c r="E33" s="40">
        <v>8000</v>
      </c>
    </row>
    <row r="34" spans="1:6" ht="15" customHeight="1" x14ac:dyDescent="0.25">
      <c r="A34" s="5"/>
      <c r="B34" s="97" t="s">
        <v>130</v>
      </c>
      <c r="C34" s="38" t="s">
        <v>349</v>
      </c>
      <c r="D34" s="39"/>
      <c r="E34" s="40">
        <v>16000</v>
      </c>
    </row>
    <row r="35" spans="1:6" ht="15" customHeight="1" x14ac:dyDescent="0.25">
      <c r="A35" s="5"/>
      <c r="B35" s="97" t="s">
        <v>131</v>
      </c>
      <c r="C35" s="38" t="s">
        <v>289</v>
      </c>
      <c r="D35" s="39"/>
      <c r="E35" s="40">
        <v>16000</v>
      </c>
    </row>
    <row r="36" spans="1:6" ht="15" customHeight="1" x14ac:dyDescent="0.25">
      <c r="A36" s="5"/>
      <c r="B36" s="97" t="s">
        <v>165</v>
      </c>
      <c r="C36" s="38" t="s">
        <v>325</v>
      </c>
      <c r="D36" s="39"/>
      <c r="E36" s="40">
        <v>16000</v>
      </c>
    </row>
    <row r="37" spans="1:6" ht="15" customHeight="1" x14ac:dyDescent="0.25">
      <c r="A37" s="5"/>
      <c r="B37" s="97" t="s">
        <v>133</v>
      </c>
      <c r="C37" s="38" t="s">
        <v>291</v>
      </c>
      <c r="D37" s="39"/>
      <c r="E37" s="40">
        <v>16000</v>
      </c>
    </row>
    <row r="38" spans="1:6" ht="15" customHeight="1" x14ac:dyDescent="0.25">
      <c r="A38" s="5"/>
      <c r="B38" s="97" t="s">
        <v>134</v>
      </c>
      <c r="C38" s="38" t="s">
        <v>350</v>
      </c>
      <c r="D38" s="39"/>
      <c r="E38" s="40">
        <v>16000</v>
      </c>
    </row>
    <row r="39" spans="1:6" ht="15" customHeight="1" x14ac:dyDescent="0.25">
      <c r="A39" s="5"/>
      <c r="B39" s="97" t="s">
        <v>135</v>
      </c>
      <c r="C39" s="38" t="s">
        <v>351</v>
      </c>
      <c r="D39" s="39"/>
      <c r="E39" s="40">
        <v>16000</v>
      </c>
    </row>
    <row r="40" spans="1:6" ht="15" customHeight="1" x14ac:dyDescent="0.25">
      <c r="A40" s="5"/>
      <c r="B40" s="97" t="s">
        <v>136</v>
      </c>
      <c r="C40" s="38" t="s">
        <v>352</v>
      </c>
      <c r="D40" s="39"/>
      <c r="E40" s="40">
        <v>16000</v>
      </c>
    </row>
    <row r="41" spans="1:6" ht="15" customHeight="1" x14ac:dyDescent="0.25">
      <c r="A41" s="5"/>
      <c r="B41" s="97" t="s">
        <v>380</v>
      </c>
      <c r="C41" s="38"/>
      <c r="D41" s="39"/>
      <c r="E41" s="40"/>
    </row>
    <row r="42" spans="1:6" ht="15" customHeight="1" x14ac:dyDescent="0.25">
      <c r="A42" s="5"/>
      <c r="B42" s="97" t="s">
        <v>380</v>
      </c>
      <c r="C42" s="38"/>
      <c r="D42" s="39"/>
      <c r="E42" s="40"/>
      <c r="F42" s="2"/>
    </row>
    <row r="43" spans="1:6" ht="15" customHeight="1" thickBot="1" x14ac:dyDescent="0.3">
      <c r="A43" s="5"/>
      <c r="B43" s="98" t="s">
        <v>380</v>
      </c>
      <c r="C43" s="42"/>
      <c r="D43" s="43"/>
      <c r="E43" s="44"/>
    </row>
    <row r="44" spans="1:6" ht="15" customHeight="1" thickBot="1" x14ac:dyDescent="0.3">
      <c r="A44" s="5"/>
      <c r="B44" s="7"/>
      <c r="C44" s="7"/>
    </row>
    <row r="45" spans="1:6" ht="27" customHeight="1" thickBot="1" x14ac:dyDescent="0.3">
      <c r="A45" s="5"/>
      <c r="B45" s="124" t="s">
        <v>6</v>
      </c>
      <c r="C45" s="125"/>
      <c r="D45" s="125"/>
      <c r="E45" s="126"/>
    </row>
    <row r="46" spans="1:6" ht="28.5" customHeight="1" thickBot="1" x14ac:dyDescent="0.3">
      <c r="A46" s="5"/>
      <c r="B46" s="94" t="s">
        <v>1</v>
      </c>
      <c r="C46" s="89" t="s">
        <v>7</v>
      </c>
      <c r="D46" s="89" t="s">
        <v>2</v>
      </c>
      <c r="E46" s="90" t="s">
        <v>3</v>
      </c>
    </row>
    <row r="47" spans="1:6" ht="15" customHeight="1" x14ac:dyDescent="0.25">
      <c r="A47" s="5"/>
      <c r="B47" s="96" t="s">
        <v>138</v>
      </c>
      <c r="C47" s="34" t="s">
        <v>357</v>
      </c>
      <c r="D47" s="35"/>
      <c r="E47" s="36"/>
    </row>
    <row r="48" spans="1:6" ht="15" customHeight="1" x14ac:dyDescent="0.25">
      <c r="A48" s="5"/>
      <c r="B48" s="97" t="s">
        <v>139</v>
      </c>
      <c r="C48" s="38" t="s">
        <v>358</v>
      </c>
      <c r="D48" s="39"/>
      <c r="E48" s="40"/>
    </row>
    <row r="49" spans="1:5" ht="15" customHeight="1" x14ac:dyDescent="0.25">
      <c r="A49" s="5"/>
      <c r="B49" s="97" t="s">
        <v>140</v>
      </c>
      <c r="C49" s="38" t="s">
        <v>359</v>
      </c>
      <c r="D49" s="39"/>
      <c r="E49" s="40"/>
    </row>
    <row r="50" spans="1:5" ht="15" customHeight="1" x14ac:dyDescent="0.25">
      <c r="A50" s="5"/>
      <c r="B50" s="97" t="s">
        <v>11</v>
      </c>
      <c r="C50" s="38" t="s">
        <v>354</v>
      </c>
      <c r="D50" s="39"/>
      <c r="E50" s="40"/>
    </row>
    <row r="51" spans="1:5" ht="15" customHeight="1" x14ac:dyDescent="0.25">
      <c r="A51" s="5"/>
      <c r="B51" s="97" t="s">
        <v>380</v>
      </c>
      <c r="C51" s="38"/>
      <c r="D51" s="39"/>
      <c r="E51" s="40"/>
    </row>
    <row r="52" spans="1:5" ht="15" customHeight="1" x14ac:dyDescent="0.25">
      <c r="A52" s="5"/>
      <c r="B52" s="37" t="s">
        <v>380</v>
      </c>
      <c r="C52" s="38"/>
      <c r="D52" s="39"/>
      <c r="E52" s="40"/>
    </row>
    <row r="53" spans="1:5" ht="15" customHeight="1" thickBot="1" x14ac:dyDescent="0.3">
      <c r="A53" s="5"/>
      <c r="B53" s="41" t="s">
        <v>380</v>
      </c>
      <c r="C53" s="42"/>
      <c r="D53" s="43"/>
      <c r="E53" s="44"/>
    </row>
    <row r="54" spans="1:5" x14ac:dyDescent="0.25">
      <c r="B54" s="4"/>
      <c r="D54" s="4"/>
      <c r="E54" s="4"/>
    </row>
    <row r="55" spans="1:5" x14ac:dyDescent="0.25">
      <c r="B55" s="4"/>
      <c r="D55" s="4"/>
      <c r="E55" s="4"/>
    </row>
    <row r="56" spans="1:5" x14ac:dyDescent="0.25">
      <c r="A56" s="3"/>
    </row>
    <row r="57" spans="1:5" x14ac:dyDescent="0.25">
      <c r="A57" s="3"/>
    </row>
    <row r="58" spans="1:5" x14ac:dyDescent="0.25">
      <c r="A58" s="3"/>
    </row>
    <row r="59" spans="1:5" x14ac:dyDescent="0.25">
      <c r="A59" s="3"/>
    </row>
    <row r="60" spans="1:5" x14ac:dyDescent="0.25">
      <c r="A60" s="4"/>
      <c r="B60" s="6"/>
      <c r="C60" s="18"/>
    </row>
    <row r="61" spans="1:5" x14ac:dyDescent="0.25">
      <c r="A61" s="4"/>
      <c r="B61" s="6"/>
      <c r="C61" s="18"/>
    </row>
    <row r="62" spans="1:5" x14ac:dyDescent="0.25">
      <c r="B62" s="6"/>
      <c r="C62" s="18"/>
    </row>
    <row r="63" spans="1:5" x14ac:dyDescent="0.25">
      <c r="B63" s="6"/>
      <c r="C63" s="18"/>
    </row>
    <row r="64" spans="1:5" x14ac:dyDescent="0.25">
      <c r="B64" s="6"/>
      <c r="C64" s="18"/>
    </row>
    <row r="66" spans="2:5" x14ac:dyDescent="0.25">
      <c r="C66" s="18"/>
    </row>
    <row r="67" spans="2:5" x14ac:dyDescent="0.25">
      <c r="B67" s="6"/>
      <c r="C67" s="18"/>
    </row>
    <row r="68" spans="2:5" x14ac:dyDescent="0.25">
      <c r="B68" s="3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3"/>
      <c r="D84" s="4"/>
      <c r="E84" s="4"/>
    </row>
    <row r="85" spans="2:5" x14ac:dyDescent="0.25">
      <c r="B85" s="3"/>
      <c r="D85" s="4"/>
      <c r="E85" s="4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</sheetData>
  <sheetProtection algorithmName="SHA-512" hashValue="qrBvyDQuYUUc1AnRHYoh8IYf3V6GgMolwGSBd7fap55SL/LAfKFploj5LMDe4pYBZgp9T4HyvKPHPap1vjfXbg==" saltValue="SUBOTVkTyK7R157Yolc58g==" spinCount="100000" sheet="1" objects="1" scenarios="1"/>
  <mergeCells count="4">
    <mergeCell ref="E3:E5"/>
    <mergeCell ref="B13:E13"/>
    <mergeCell ref="B27:E27"/>
    <mergeCell ref="B45:E45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4" max="6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5D69-1E0C-4432-89BC-DBE0E9FA7453}">
  <dimension ref="A1:F316"/>
  <sheetViews>
    <sheetView showGridLines="0" showRowColHeaders="0" zoomScaleNormal="100" workbookViewId="0">
      <selection activeCell="T35" sqref="T35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20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404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141</v>
      </c>
      <c r="C15" s="34" t="s">
        <v>340</v>
      </c>
      <c r="D15" s="35"/>
      <c r="E15" s="36"/>
      <c r="F15" s="2"/>
    </row>
    <row r="16" spans="1:6" ht="15" customHeight="1" x14ac:dyDescent="0.25">
      <c r="A16" s="5"/>
      <c r="B16" s="97" t="s">
        <v>142</v>
      </c>
      <c r="C16" s="38" t="s">
        <v>355</v>
      </c>
      <c r="D16" s="39"/>
      <c r="E16" s="40"/>
      <c r="F16" s="2"/>
    </row>
    <row r="17" spans="1:6" ht="15" customHeight="1" x14ac:dyDescent="0.25">
      <c r="A17" s="5"/>
      <c r="B17" s="97" t="s">
        <v>143</v>
      </c>
      <c r="C17" s="38" t="s">
        <v>292</v>
      </c>
      <c r="D17" s="39"/>
      <c r="E17" s="40"/>
    </row>
    <row r="18" spans="1:6" ht="15" customHeight="1" x14ac:dyDescent="0.25">
      <c r="A18" s="5"/>
      <c r="B18" s="97" t="s">
        <v>144</v>
      </c>
      <c r="C18" s="38" t="s">
        <v>360</v>
      </c>
      <c r="D18" s="39"/>
      <c r="E18" s="40"/>
    </row>
    <row r="19" spans="1:6" ht="15" customHeight="1" x14ac:dyDescent="0.25">
      <c r="A19" s="5"/>
      <c r="B19" s="97" t="s">
        <v>102</v>
      </c>
      <c r="C19" s="38" t="s">
        <v>356</v>
      </c>
      <c r="D19" s="39"/>
      <c r="E19" s="40"/>
      <c r="F19" s="2"/>
    </row>
    <row r="20" spans="1:6" ht="15" customHeight="1" x14ac:dyDescent="0.25">
      <c r="A20" s="5"/>
      <c r="B20" s="97" t="s">
        <v>145</v>
      </c>
      <c r="C20" s="38" t="s">
        <v>293</v>
      </c>
      <c r="D20" s="39"/>
      <c r="E20" s="40"/>
    </row>
    <row r="21" spans="1:6" ht="15" customHeight="1" x14ac:dyDescent="0.25">
      <c r="A21" s="5"/>
      <c r="B21" s="97" t="s">
        <v>146</v>
      </c>
      <c r="C21" s="38" t="s">
        <v>361</v>
      </c>
      <c r="D21" s="39"/>
      <c r="E21" s="40"/>
    </row>
    <row r="22" spans="1:6" ht="15" customHeight="1" x14ac:dyDescent="0.25">
      <c r="A22" s="5"/>
      <c r="B22" s="97" t="s">
        <v>16</v>
      </c>
      <c r="C22" s="38" t="s">
        <v>339</v>
      </c>
      <c r="D22" s="39"/>
      <c r="E22" s="40"/>
      <c r="F22" s="2"/>
    </row>
    <row r="23" spans="1:6" ht="15" customHeight="1" x14ac:dyDescent="0.25">
      <c r="A23" s="5"/>
      <c r="B23" s="97" t="s">
        <v>147</v>
      </c>
      <c r="C23" s="38" t="s">
        <v>362</v>
      </c>
      <c r="D23" s="39"/>
      <c r="E23" s="40"/>
    </row>
    <row r="24" spans="1:6" ht="15" customHeight="1" x14ac:dyDescent="0.25">
      <c r="A24" s="5"/>
      <c r="B24" s="97" t="s">
        <v>380</v>
      </c>
      <c r="C24" s="38"/>
      <c r="D24" s="39"/>
      <c r="E24" s="40"/>
    </row>
    <row r="25" spans="1:6" ht="15" customHeight="1" thickBot="1" x14ac:dyDescent="0.3">
      <c r="A25" s="5"/>
      <c r="B25" s="98" t="s">
        <v>380</v>
      </c>
      <c r="C25" s="42"/>
      <c r="D25" s="43"/>
      <c r="E25" s="44"/>
    </row>
    <row r="26" spans="1:6" ht="15" customHeight="1" thickBot="1" x14ac:dyDescent="0.3">
      <c r="A26" s="5"/>
      <c r="B26" s="6"/>
      <c r="C26" s="18"/>
    </row>
    <row r="27" spans="1:6" ht="27" customHeight="1" thickBot="1" x14ac:dyDescent="0.3">
      <c r="A27" s="5"/>
      <c r="B27" s="124" t="s">
        <v>5</v>
      </c>
      <c r="C27" s="125"/>
      <c r="D27" s="125"/>
      <c r="E27" s="126"/>
    </row>
    <row r="28" spans="1:6" ht="15" customHeight="1" thickBot="1" x14ac:dyDescent="0.3">
      <c r="A28" s="5"/>
      <c r="B28" s="91" t="s">
        <v>1</v>
      </c>
      <c r="C28" s="92" t="s">
        <v>7</v>
      </c>
      <c r="D28" s="92" t="s">
        <v>2</v>
      </c>
      <c r="E28" s="93" t="s">
        <v>3</v>
      </c>
    </row>
    <row r="29" spans="1:6" ht="15" customHeight="1" x14ac:dyDescent="0.25">
      <c r="A29" s="5"/>
      <c r="B29" s="96" t="s">
        <v>83</v>
      </c>
      <c r="C29" s="34" t="s">
        <v>238</v>
      </c>
      <c r="D29" s="35"/>
      <c r="E29" s="36">
        <v>2000</v>
      </c>
    </row>
    <row r="30" spans="1:6" ht="15" customHeight="1" x14ac:dyDescent="0.25">
      <c r="A30" s="5"/>
      <c r="B30" s="97" t="s">
        <v>28</v>
      </c>
      <c r="C30" s="38" t="s">
        <v>288</v>
      </c>
      <c r="D30" s="39"/>
      <c r="E30" s="40">
        <v>4000</v>
      </c>
    </row>
    <row r="31" spans="1:6" ht="15" customHeight="1" x14ac:dyDescent="0.25">
      <c r="A31" s="5"/>
      <c r="B31" s="97" t="s">
        <v>67</v>
      </c>
      <c r="C31" s="38" t="s">
        <v>220</v>
      </c>
      <c r="D31" s="39"/>
      <c r="E31" s="40">
        <v>4000</v>
      </c>
    </row>
    <row r="32" spans="1:6" ht="15" customHeight="1" x14ac:dyDescent="0.25">
      <c r="A32" s="5"/>
      <c r="B32" s="97" t="s">
        <v>84</v>
      </c>
      <c r="C32" s="38" t="s">
        <v>240</v>
      </c>
      <c r="D32" s="39"/>
      <c r="E32" s="40">
        <v>8000</v>
      </c>
    </row>
    <row r="33" spans="1:6" ht="15" customHeight="1" x14ac:dyDescent="0.25">
      <c r="A33" s="5"/>
      <c r="B33" s="97" t="s">
        <v>129</v>
      </c>
      <c r="C33" s="38" t="s">
        <v>348</v>
      </c>
      <c r="D33" s="39"/>
      <c r="E33" s="40">
        <v>8000</v>
      </c>
    </row>
    <row r="34" spans="1:6" ht="15" customHeight="1" x14ac:dyDescent="0.25">
      <c r="A34" s="5"/>
      <c r="B34" s="97" t="s">
        <v>130</v>
      </c>
      <c r="C34" s="38" t="s">
        <v>349</v>
      </c>
      <c r="D34" s="39"/>
      <c r="E34" s="40">
        <v>16000</v>
      </c>
    </row>
    <row r="35" spans="1:6" ht="15" customHeight="1" x14ac:dyDescent="0.25">
      <c r="A35" s="5"/>
      <c r="B35" s="97" t="s">
        <v>131</v>
      </c>
      <c r="C35" s="38" t="s">
        <v>289</v>
      </c>
      <c r="D35" s="39"/>
      <c r="E35" s="40">
        <v>16000</v>
      </c>
    </row>
    <row r="36" spans="1:6" ht="15" customHeight="1" x14ac:dyDescent="0.25">
      <c r="A36" s="5"/>
      <c r="B36" s="97" t="s">
        <v>165</v>
      </c>
      <c r="C36" s="38" t="s">
        <v>325</v>
      </c>
      <c r="D36" s="39"/>
      <c r="E36" s="40">
        <v>16000</v>
      </c>
    </row>
    <row r="37" spans="1:6" ht="15" customHeight="1" x14ac:dyDescent="0.25">
      <c r="A37" s="5"/>
      <c r="B37" s="97" t="s">
        <v>133</v>
      </c>
      <c r="C37" s="38" t="s">
        <v>291</v>
      </c>
      <c r="D37" s="39"/>
      <c r="E37" s="40">
        <v>16000</v>
      </c>
    </row>
    <row r="38" spans="1:6" ht="15" customHeight="1" x14ac:dyDescent="0.25">
      <c r="A38" s="5"/>
      <c r="B38" s="97" t="s">
        <v>134</v>
      </c>
      <c r="C38" s="38" t="s">
        <v>350</v>
      </c>
      <c r="D38" s="39"/>
      <c r="E38" s="40">
        <v>16000</v>
      </c>
    </row>
    <row r="39" spans="1:6" ht="15" customHeight="1" x14ac:dyDescent="0.25">
      <c r="A39" s="5"/>
      <c r="B39" s="97" t="s">
        <v>135</v>
      </c>
      <c r="C39" s="38" t="s">
        <v>351</v>
      </c>
      <c r="D39" s="39"/>
      <c r="E39" s="40">
        <v>16000</v>
      </c>
    </row>
    <row r="40" spans="1:6" ht="15" customHeight="1" x14ac:dyDescent="0.25">
      <c r="A40" s="5"/>
      <c r="B40" s="97" t="s">
        <v>136</v>
      </c>
      <c r="C40" s="38" t="s">
        <v>352</v>
      </c>
      <c r="D40" s="39"/>
      <c r="E40" s="40"/>
    </row>
    <row r="41" spans="1:6" ht="15" customHeight="1" x14ac:dyDescent="0.25">
      <c r="A41" s="5"/>
      <c r="B41" s="97" t="s">
        <v>167</v>
      </c>
      <c r="C41" s="38" t="s">
        <v>327</v>
      </c>
      <c r="D41" s="39"/>
      <c r="E41" s="40"/>
    </row>
    <row r="42" spans="1:6" ht="15" customHeight="1" x14ac:dyDescent="0.25">
      <c r="A42" s="5"/>
      <c r="B42" s="97" t="s">
        <v>380</v>
      </c>
      <c r="C42" s="38"/>
      <c r="D42" s="39"/>
      <c r="E42" s="40"/>
    </row>
    <row r="43" spans="1:6" ht="15" customHeight="1" x14ac:dyDescent="0.25">
      <c r="A43" s="5"/>
      <c r="B43" s="97" t="s">
        <v>380</v>
      </c>
      <c r="C43" s="38"/>
      <c r="D43" s="39"/>
      <c r="E43" s="40"/>
      <c r="F43" s="2"/>
    </row>
    <row r="44" spans="1:6" ht="15" customHeight="1" thickBot="1" x14ac:dyDescent="0.3">
      <c r="A44" s="5"/>
      <c r="B44" s="98" t="s">
        <v>380</v>
      </c>
      <c r="C44" s="42"/>
      <c r="D44" s="43"/>
      <c r="E44" s="44"/>
    </row>
    <row r="45" spans="1:6" ht="15" customHeight="1" thickBot="1" x14ac:dyDescent="0.3">
      <c r="A45" s="5"/>
      <c r="B45" s="7"/>
      <c r="C45" s="7"/>
    </row>
    <row r="46" spans="1:6" ht="27" customHeight="1" thickBot="1" x14ac:dyDescent="0.3">
      <c r="A46" s="5"/>
      <c r="B46" s="124" t="s">
        <v>6</v>
      </c>
      <c r="C46" s="125"/>
      <c r="D46" s="125"/>
      <c r="E46" s="126"/>
    </row>
    <row r="47" spans="1:6" ht="28.5" customHeight="1" thickBot="1" x14ac:dyDescent="0.3">
      <c r="A47" s="5"/>
      <c r="B47" s="94" t="s">
        <v>1</v>
      </c>
      <c r="C47" s="89" t="s">
        <v>7</v>
      </c>
      <c r="D47" s="89" t="s">
        <v>2</v>
      </c>
      <c r="E47" s="90" t="s">
        <v>3</v>
      </c>
    </row>
    <row r="48" spans="1:6" ht="15" customHeight="1" x14ac:dyDescent="0.25">
      <c r="A48" s="5"/>
      <c r="B48" s="96" t="s">
        <v>137</v>
      </c>
      <c r="C48" s="38" t="s">
        <v>353</v>
      </c>
      <c r="D48" s="35"/>
      <c r="E48" s="36"/>
    </row>
    <row r="49" spans="1:5" ht="15" customHeight="1" x14ac:dyDescent="0.25">
      <c r="A49" s="5"/>
      <c r="B49" s="97" t="s">
        <v>138</v>
      </c>
      <c r="C49" s="38" t="s">
        <v>357</v>
      </c>
      <c r="D49" s="39"/>
      <c r="E49" s="40"/>
    </row>
    <row r="50" spans="1:5" ht="15" customHeight="1" x14ac:dyDescent="0.25">
      <c r="A50" s="5"/>
      <c r="B50" s="97" t="s">
        <v>139</v>
      </c>
      <c r="C50" s="38" t="s">
        <v>358</v>
      </c>
      <c r="D50" s="39"/>
      <c r="E50" s="40"/>
    </row>
    <row r="51" spans="1:5" ht="15" customHeight="1" x14ac:dyDescent="0.25">
      <c r="A51" s="5"/>
      <c r="B51" s="97" t="s">
        <v>140</v>
      </c>
      <c r="C51" s="38" t="s">
        <v>359</v>
      </c>
      <c r="D51" s="39"/>
      <c r="E51" s="40"/>
    </row>
    <row r="52" spans="1:5" ht="15" customHeight="1" x14ac:dyDescent="0.25">
      <c r="A52" s="5"/>
      <c r="B52" s="97" t="s">
        <v>11</v>
      </c>
      <c r="C52" s="38" t="s">
        <v>354</v>
      </c>
      <c r="D52" s="39"/>
      <c r="E52" s="40"/>
    </row>
    <row r="53" spans="1:5" ht="15" customHeight="1" x14ac:dyDescent="0.25">
      <c r="A53" s="5"/>
      <c r="B53" s="97" t="s">
        <v>380</v>
      </c>
      <c r="C53" s="38"/>
      <c r="D53" s="39"/>
      <c r="E53" s="40"/>
    </row>
    <row r="54" spans="1:5" ht="15" customHeight="1" x14ac:dyDescent="0.25">
      <c r="A54" s="5"/>
      <c r="B54" s="37" t="s">
        <v>380</v>
      </c>
      <c r="C54" s="38"/>
      <c r="D54" s="39"/>
      <c r="E54" s="40"/>
    </row>
    <row r="55" spans="1:5" ht="15" customHeight="1" thickBot="1" x14ac:dyDescent="0.3">
      <c r="A55" s="5"/>
      <c r="B55" s="41" t="s">
        <v>380</v>
      </c>
      <c r="C55" s="42"/>
      <c r="D55" s="43"/>
      <c r="E55" s="44"/>
    </row>
    <row r="56" spans="1:5" x14ac:dyDescent="0.25">
      <c r="B56" s="4"/>
      <c r="D56" s="4"/>
      <c r="E56" s="4"/>
    </row>
    <row r="57" spans="1:5" x14ac:dyDescent="0.25">
      <c r="B57" s="4"/>
      <c r="D57" s="4"/>
      <c r="E57" s="4"/>
    </row>
    <row r="58" spans="1:5" x14ac:dyDescent="0.25">
      <c r="A58" s="3"/>
    </row>
    <row r="59" spans="1:5" x14ac:dyDescent="0.25">
      <c r="A59" s="3"/>
    </row>
    <row r="60" spans="1:5" x14ac:dyDescent="0.25">
      <c r="A60" s="3"/>
    </row>
    <row r="61" spans="1:5" x14ac:dyDescent="0.25">
      <c r="A61" s="3"/>
    </row>
    <row r="62" spans="1:5" x14ac:dyDescent="0.25">
      <c r="A62" s="4"/>
      <c r="B62" s="6"/>
      <c r="C62" s="18"/>
    </row>
    <row r="63" spans="1:5" x14ac:dyDescent="0.25">
      <c r="A63" s="4"/>
      <c r="B63" s="6"/>
      <c r="C63" s="18"/>
    </row>
    <row r="64" spans="1:5" x14ac:dyDescent="0.25">
      <c r="B64" s="6"/>
      <c r="C64" s="18"/>
    </row>
    <row r="65" spans="2:5" x14ac:dyDescent="0.25">
      <c r="B65" s="6"/>
      <c r="C65" s="18"/>
    </row>
    <row r="66" spans="2:5" x14ac:dyDescent="0.25">
      <c r="B66" s="6"/>
      <c r="C66" s="18"/>
    </row>
    <row r="68" spans="2:5" x14ac:dyDescent="0.25">
      <c r="C68" s="18"/>
    </row>
    <row r="69" spans="2:5" x14ac:dyDescent="0.25">
      <c r="B69" s="6"/>
      <c r="C69" s="18"/>
    </row>
    <row r="70" spans="2:5" x14ac:dyDescent="0.25">
      <c r="B70" s="3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3"/>
      <c r="D86" s="4"/>
      <c r="E86" s="4"/>
    </row>
    <row r="87" spans="2:5" x14ac:dyDescent="0.25">
      <c r="B87" s="3"/>
      <c r="D87" s="4"/>
      <c r="E87" s="4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</sheetData>
  <sheetProtection algorithmName="SHA-512" hashValue="sJKu+bSvqF4o1Vw5Zm1NGp2YcsGHfN12D+IKvLKYSQOJzB1jUxlf1rMzMFjCzXm9kKMUAODjeQO3zn2VYio/tQ==" saltValue="tXUtT7J3J6CBQ1dCiKe/vg==" spinCount="100000" sheet="1" objects="1" scenarios="1"/>
  <mergeCells count="4">
    <mergeCell ref="E3:E5"/>
    <mergeCell ref="B13:E13"/>
    <mergeCell ref="B27:E27"/>
    <mergeCell ref="B46:E46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6" max="6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34BA-D271-4B9F-AEF8-FADF13CA501A}">
  <dimension ref="A1:F315"/>
  <sheetViews>
    <sheetView showGridLines="0" showRowColHeaders="0" zoomScaleNormal="100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21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405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/>
    </row>
    <row r="15" spans="1:6" ht="15" customHeight="1" x14ac:dyDescent="0.25">
      <c r="A15" s="5"/>
      <c r="B15" s="96" t="s">
        <v>141</v>
      </c>
      <c r="C15" s="34" t="s">
        <v>340</v>
      </c>
      <c r="D15" s="35"/>
      <c r="E15" s="36"/>
      <c r="F15" s="2"/>
    </row>
    <row r="16" spans="1:6" ht="15" customHeight="1" x14ac:dyDescent="0.25">
      <c r="A16" s="5"/>
      <c r="B16" s="97" t="s">
        <v>142</v>
      </c>
      <c r="C16" s="38" t="s">
        <v>355</v>
      </c>
      <c r="D16" s="39"/>
      <c r="E16" s="40"/>
      <c r="F16" s="2"/>
    </row>
    <row r="17" spans="1:6" ht="15" customHeight="1" x14ac:dyDescent="0.25">
      <c r="A17" s="5"/>
      <c r="B17" s="97" t="s">
        <v>143</v>
      </c>
      <c r="C17" s="38" t="s">
        <v>292</v>
      </c>
      <c r="D17" s="39"/>
      <c r="E17" s="40"/>
    </row>
    <row r="18" spans="1:6" ht="15" customHeight="1" x14ac:dyDescent="0.25">
      <c r="A18" s="5"/>
      <c r="B18" s="97" t="s">
        <v>144</v>
      </c>
      <c r="C18" s="38" t="s">
        <v>360</v>
      </c>
      <c r="D18" s="39"/>
      <c r="E18" s="40"/>
    </row>
    <row r="19" spans="1:6" ht="15" customHeight="1" x14ac:dyDescent="0.25">
      <c r="A19" s="5"/>
      <c r="B19" s="97" t="s">
        <v>102</v>
      </c>
      <c r="C19" s="38" t="s">
        <v>356</v>
      </c>
      <c r="D19" s="39"/>
      <c r="E19" s="40"/>
      <c r="F19" s="2"/>
    </row>
    <row r="20" spans="1:6" ht="15" customHeight="1" x14ac:dyDescent="0.25">
      <c r="A20" s="5"/>
      <c r="B20" s="97" t="s">
        <v>15</v>
      </c>
      <c r="C20" s="38" t="s">
        <v>363</v>
      </c>
      <c r="D20" s="39"/>
      <c r="E20" s="40"/>
    </row>
    <row r="21" spans="1:6" ht="15" customHeight="1" x14ac:dyDescent="0.25">
      <c r="A21" s="5"/>
      <c r="B21" s="97" t="s">
        <v>16</v>
      </c>
      <c r="C21" s="38" t="s">
        <v>339</v>
      </c>
      <c r="D21" s="39"/>
      <c r="E21" s="40"/>
    </row>
    <row r="22" spans="1:6" ht="15" customHeight="1" x14ac:dyDescent="0.25">
      <c r="A22" s="5"/>
      <c r="B22" s="97" t="s">
        <v>146</v>
      </c>
      <c r="C22" s="38" t="s">
        <v>361</v>
      </c>
      <c r="D22" s="39"/>
      <c r="E22" s="40"/>
      <c r="F22" s="2"/>
    </row>
    <row r="23" spans="1:6" ht="15" customHeight="1" x14ac:dyDescent="0.25">
      <c r="A23" s="5"/>
      <c r="B23" s="97" t="s">
        <v>27</v>
      </c>
      <c r="C23" s="38" t="s">
        <v>364</v>
      </c>
      <c r="D23" s="39"/>
      <c r="E23" s="40"/>
    </row>
    <row r="24" spans="1:6" ht="15" customHeight="1" x14ac:dyDescent="0.25">
      <c r="A24" s="5"/>
      <c r="B24" s="97" t="s">
        <v>147</v>
      </c>
      <c r="C24" s="38" t="s">
        <v>362</v>
      </c>
      <c r="D24" s="39"/>
      <c r="E24" s="40"/>
    </row>
    <row r="25" spans="1:6" ht="15" customHeight="1" x14ac:dyDescent="0.25">
      <c r="A25" s="5"/>
      <c r="B25" s="97" t="s">
        <v>380</v>
      </c>
      <c r="C25" s="38"/>
      <c r="D25" s="39"/>
      <c r="E25" s="40"/>
      <c r="F25" s="2"/>
    </row>
    <row r="26" spans="1:6" ht="15" customHeight="1" thickBot="1" x14ac:dyDescent="0.3">
      <c r="A26" s="5"/>
      <c r="B26" s="98" t="s">
        <v>380</v>
      </c>
      <c r="C26" s="42"/>
      <c r="D26" s="43"/>
      <c r="E26" s="44"/>
    </row>
    <row r="27" spans="1:6" ht="15" customHeight="1" thickBot="1" x14ac:dyDescent="0.3">
      <c r="A27" s="5"/>
      <c r="B27" s="6"/>
      <c r="C27" s="18"/>
    </row>
    <row r="28" spans="1:6" ht="27" customHeight="1" thickBot="1" x14ac:dyDescent="0.3">
      <c r="A28" s="5"/>
      <c r="B28" s="124" t="s">
        <v>5</v>
      </c>
      <c r="C28" s="125"/>
      <c r="D28" s="125"/>
      <c r="E28" s="126"/>
    </row>
    <row r="29" spans="1:6" ht="15" customHeight="1" thickBot="1" x14ac:dyDescent="0.3">
      <c r="A29" s="5"/>
      <c r="B29" s="91" t="s">
        <v>1</v>
      </c>
      <c r="C29" s="92" t="s">
        <v>7</v>
      </c>
      <c r="D29" s="92" t="s">
        <v>2</v>
      </c>
      <c r="E29" s="93" t="s">
        <v>3</v>
      </c>
    </row>
    <row r="30" spans="1:6" ht="15" customHeight="1" x14ac:dyDescent="0.25">
      <c r="A30" s="5"/>
      <c r="B30" s="96" t="s">
        <v>83</v>
      </c>
      <c r="C30" s="34" t="s">
        <v>238</v>
      </c>
      <c r="D30" s="35"/>
      <c r="E30" s="36">
        <v>2000</v>
      </c>
    </row>
    <row r="31" spans="1:6" ht="15" customHeight="1" x14ac:dyDescent="0.25">
      <c r="A31" s="5"/>
      <c r="B31" s="97" t="s">
        <v>28</v>
      </c>
      <c r="C31" s="38" t="s">
        <v>288</v>
      </c>
      <c r="D31" s="39"/>
      <c r="E31" s="40">
        <v>4000</v>
      </c>
    </row>
    <row r="32" spans="1:6" ht="15" customHeight="1" x14ac:dyDescent="0.25">
      <c r="A32" s="5"/>
      <c r="B32" s="97" t="s">
        <v>67</v>
      </c>
      <c r="C32" s="38" t="s">
        <v>220</v>
      </c>
      <c r="D32" s="39"/>
      <c r="E32" s="40">
        <v>4000</v>
      </c>
    </row>
    <row r="33" spans="1:5" ht="15" customHeight="1" x14ac:dyDescent="0.25">
      <c r="A33" s="5"/>
      <c r="B33" s="97" t="s">
        <v>84</v>
      </c>
      <c r="C33" s="38" t="s">
        <v>240</v>
      </c>
      <c r="D33" s="39"/>
      <c r="E33" s="40">
        <v>8000</v>
      </c>
    </row>
    <row r="34" spans="1:5" ht="15" customHeight="1" x14ac:dyDescent="0.25">
      <c r="A34" s="5"/>
      <c r="B34" s="97" t="s">
        <v>129</v>
      </c>
      <c r="C34" s="38" t="s">
        <v>348</v>
      </c>
      <c r="D34" s="39"/>
      <c r="E34" s="40">
        <v>8000</v>
      </c>
    </row>
    <row r="35" spans="1:5" ht="15" customHeight="1" x14ac:dyDescent="0.25">
      <c r="A35" s="5"/>
      <c r="B35" s="97" t="s">
        <v>130</v>
      </c>
      <c r="C35" s="38" t="s">
        <v>349</v>
      </c>
      <c r="D35" s="39"/>
      <c r="E35" s="40">
        <v>16000</v>
      </c>
    </row>
    <row r="36" spans="1:5" ht="15" customHeight="1" x14ac:dyDescent="0.25">
      <c r="A36" s="5"/>
      <c r="B36" s="97" t="s">
        <v>131</v>
      </c>
      <c r="C36" s="38" t="s">
        <v>289</v>
      </c>
      <c r="D36" s="39"/>
      <c r="E36" s="40">
        <v>16000</v>
      </c>
    </row>
    <row r="37" spans="1:5" ht="15" customHeight="1" x14ac:dyDescent="0.25">
      <c r="A37" s="5"/>
      <c r="B37" s="97" t="s">
        <v>165</v>
      </c>
      <c r="C37" s="38" t="s">
        <v>325</v>
      </c>
      <c r="D37" s="39"/>
      <c r="E37" s="40">
        <v>16000</v>
      </c>
    </row>
    <row r="38" spans="1:5" ht="15" customHeight="1" x14ac:dyDescent="0.25">
      <c r="A38" s="5"/>
      <c r="B38" s="97" t="s">
        <v>133</v>
      </c>
      <c r="C38" s="38" t="s">
        <v>291</v>
      </c>
      <c r="D38" s="39"/>
      <c r="E38" s="40">
        <v>16000</v>
      </c>
    </row>
    <row r="39" spans="1:5" ht="15" customHeight="1" x14ac:dyDescent="0.25">
      <c r="A39" s="5"/>
      <c r="B39" s="97" t="s">
        <v>134</v>
      </c>
      <c r="C39" s="38" t="s">
        <v>350</v>
      </c>
      <c r="D39" s="39"/>
      <c r="E39" s="40">
        <v>16000</v>
      </c>
    </row>
    <row r="40" spans="1:5" ht="15" customHeight="1" x14ac:dyDescent="0.25">
      <c r="A40" s="5"/>
      <c r="B40" s="97" t="s">
        <v>135</v>
      </c>
      <c r="C40" s="38" t="s">
        <v>351</v>
      </c>
      <c r="D40" s="39"/>
      <c r="E40" s="40">
        <v>16000</v>
      </c>
    </row>
    <row r="41" spans="1:5" ht="15" customHeight="1" x14ac:dyDescent="0.25">
      <c r="A41" s="5"/>
      <c r="B41" s="97" t="s">
        <v>136</v>
      </c>
      <c r="C41" s="38" t="s">
        <v>352</v>
      </c>
      <c r="D41" s="39"/>
      <c r="E41" s="40"/>
    </row>
    <row r="42" spans="1:5" ht="15" customHeight="1" x14ac:dyDescent="0.25">
      <c r="A42" s="5"/>
      <c r="B42" s="97" t="s">
        <v>167</v>
      </c>
      <c r="C42" s="38" t="s">
        <v>327</v>
      </c>
      <c r="D42" s="39"/>
      <c r="E42" s="40"/>
    </row>
    <row r="43" spans="1:5" ht="15" customHeight="1" x14ac:dyDescent="0.25">
      <c r="A43" s="5"/>
      <c r="B43" s="97" t="s">
        <v>137</v>
      </c>
      <c r="C43" s="38" t="s">
        <v>353</v>
      </c>
      <c r="D43" s="39"/>
      <c r="E43" s="40"/>
    </row>
    <row r="44" spans="1:5" ht="15" customHeight="1" x14ac:dyDescent="0.25">
      <c r="A44" s="5"/>
      <c r="B44" s="97" t="s">
        <v>380</v>
      </c>
      <c r="C44" s="38"/>
      <c r="D44" s="39"/>
      <c r="E44" s="40"/>
    </row>
    <row r="45" spans="1:5" ht="15" customHeight="1" thickBot="1" x14ac:dyDescent="0.3">
      <c r="A45" s="5"/>
      <c r="B45" s="98" t="s">
        <v>380</v>
      </c>
      <c r="C45" s="42"/>
      <c r="D45" s="43"/>
      <c r="E45" s="44"/>
    </row>
    <row r="46" spans="1:5" ht="15" customHeight="1" thickBot="1" x14ac:dyDescent="0.3">
      <c r="A46" s="5"/>
      <c r="B46" s="7"/>
      <c r="C46" s="7"/>
    </row>
    <row r="47" spans="1:5" ht="27" customHeight="1" thickBot="1" x14ac:dyDescent="0.3">
      <c r="A47" s="5"/>
      <c r="B47" s="124" t="s">
        <v>6</v>
      </c>
      <c r="C47" s="125"/>
      <c r="D47" s="125"/>
      <c r="E47" s="126"/>
    </row>
    <row r="48" spans="1:5" ht="28.5" customHeight="1" thickBot="1" x14ac:dyDescent="0.3">
      <c r="A48" s="5"/>
      <c r="B48" s="94" t="s">
        <v>1</v>
      </c>
      <c r="C48" s="89" t="s">
        <v>7</v>
      </c>
      <c r="D48" s="89" t="s">
        <v>2</v>
      </c>
      <c r="E48" s="90" t="s">
        <v>3</v>
      </c>
    </row>
    <row r="49" spans="1:5" ht="15" customHeight="1" x14ac:dyDescent="0.25">
      <c r="A49" s="5"/>
      <c r="B49" s="96" t="s">
        <v>138</v>
      </c>
      <c r="C49" s="34" t="s">
        <v>357</v>
      </c>
      <c r="D49" s="35"/>
      <c r="E49" s="36"/>
    </row>
    <row r="50" spans="1:5" ht="15" customHeight="1" x14ac:dyDescent="0.25">
      <c r="A50" s="5"/>
      <c r="B50" s="97" t="s">
        <v>139</v>
      </c>
      <c r="C50" s="38" t="s">
        <v>358</v>
      </c>
      <c r="D50" s="39"/>
      <c r="E50" s="40"/>
    </row>
    <row r="51" spans="1:5" ht="15" customHeight="1" x14ac:dyDescent="0.25">
      <c r="A51" s="5"/>
      <c r="B51" s="97" t="s">
        <v>140</v>
      </c>
      <c r="C51" s="38" t="s">
        <v>359</v>
      </c>
      <c r="D51" s="39"/>
      <c r="E51" s="40"/>
    </row>
    <row r="52" spans="1:5" ht="15" customHeight="1" x14ac:dyDescent="0.25">
      <c r="A52" s="5"/>
      <c r="B52" s="97" t="s">
        <v>11</v>
      </c>
      <c r="C52" s="38" t="s">
        <v>354</v>
      </c>
      <c r="D52" s="39"/>
      <c r="E52" s="40"/>
    </row>
    <row r="53" spans="1:5" ht="15" customHeight="1" x14ac:dyDescent="0.25">
      <c r="A53" s="5"/>
      <c r="B53" s="97" t="s">
        <v>380</v>
      </c>
      <c r="C53" s="38"/>
      <c r="D53" s="39"/>
      <c r="E53" s="40"/>
    </row>
    <row r="54" spans="1:5" ht="15" customHeight="1" thickBot="1" x14ac:dyDescent="0.3">
      <c r="A54" s="5"/>
      <c r="B54" s="41" t="s">
        <v>380</v>
      </c>
      <c r="C54" s="42"/>
      <c r="D54" s="43"/>
      <c r="E54" s="44"/>
    </row>
    <row r="55" spans="1:5" x14ac:dyDescent="0.25">
      <c r="B55" s="4"/>
      <c r="D55" s="4"/>
      <c r="E55" s="4"/>
    </row>
    <row r="56" spans="1:5" x14ac:dyDescent="0.25">
      <c r="B56" s="4"/>
      <c r="D56" s="4"/>
      <c r="E56" s="4"/>
    </row>
    <row r="57" spans="1:5" x14ac:dyDescent="0.25">
      <c r="A57" s="3"/>
    </row>
    <row r="58" spans="1:5" x14ac:dyDescent="0.25">
      <c r="A58" s="3"/>
    </row>
    <row r="59" spans="1:5" x14ac:dyDescent="0.25">
      <c r="A59" s="3"/>
    </row>
    <row r="60" spans="1:5" x14ac:dyDescent="0.25">
      <c r="A60" s="3"/>
    </row>
    <row r="61" spans="1:5" x14ac:dyDescent="0.25">
      <c r="A61" s="4"/>
      <c r="B61" s="6"/>
      <c r="C61" s="18"/>
    </row>
    <row r="62" spans="1:5" x14ac:dyDescent="0.25">
      <c r="A62" s="4"/>
      <c r="B62" s="6"/>
      <c r="C62" s="18"/>
    </row>
    <row r="63" spans="1:5" x14ac:dyDescent="0.25">
      <c r="B63" s="6"/>
      <c r="C63" s="18"/>
    </row>
    <row r="64" spans="1:5" x14ac:dyDescent="0.25">
      <c r="B64" s="6"/>
      <c r="C64" s="18"/>
    </row>
    <row r="65" spans="2:5" x14ac:dyDescent="0.25">
      <c r="B65" s="6"/>
      <c r="C65" s="18"/>
    </row>
    <row r="67" spans="2:5" x14ac:dyDescent="0.25">
      <c r="C67" s="18"/>
    </row>
    <row r="68" spans="2:5" x14ac:dyDescent="0.25">
      <c r="B68" s="6"/>
      <c r="C68" s="18"/>
    </row>
    <row r="69" spans="2:5" x14ac:dyDescent="0.25">
      <c r="B69" s="3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3"/>
      <c r="D85" s="4"/>
      <c r="E85" s="4"/>
    </row>
    <row r="86" spans="2:5" x14ac:dyDescent="0.25">
      <c r="B86" s="3"/>
      <c r="D86" s="4"/>
      <c r="E86" s="4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</sheetData>
  <sheetProtection algorithmName="SHA-512" hashValue="wFSku/mNWnK3kAC4nSSiJzvNY9QiQePdXllo6MTBJxuacg/FXhqjCfQmwgd6sii7dmrprey2T20GpaB45IUdeg==" saltValue="BLLUf7Vy0gKfuMIVB20vAA==" spinCount="100000" sheet="1" objects="1" scenarios="1"/>
  <mergeCells count="4">
    <mergeCell ref="E3:E5"/>
    <mergeCell ref="B13:E13"/>
    <mergeCell ref="B28:E28"/>
    <mergeCell ref="B47:E47"/>
  </mergeCells>
  <printOptions horizontalCentered="1"/>
  <pageMargins left="0" right="0" top="0.78740157480314965" bottom="0" header="0.31496062992125984" footer="0.31496062992125984"/>
  <pageSetup paperSize="9" scale="7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8BBD-A358-4E11-A01E-CB1AE7A4DA51}">
  <dimension ref="A1:F312"/>
  <sheetViews>
    <sheetView showGridLines="0" showRowColHeaders="0" zoomScaleNormal="100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22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406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134</v>
      </c>
      <c r="C15" s="34" t="s">
        <v>350</v>
      </c>
      <c r="D15" s="35"/>
      <c r="E15" s="36"/>
      <c r="F15" s="2"/>
    </row>
    <row r="16" spans="1:6" ht="15" customHeight="1" x14ac:dyDescent="0.25">
      <c r="A16" s="5"/>
      <c r="B16" s="97" t="s">
        <v>11</v>
      </c>
      <c r="C16" s="38" t="s">
        <v>299</v>
      </c>
      <c r="D16" s="39"/>
      <c r="E16" s="40"/>
      <c r="F16" s="2"/>
    </row>
    <row r="17" spans="1:6" ht="15" customHeight="1" x14ac:dyDescent="0.25">
      <c r="A17" s="5"/>
      <c r="B17" s="97" t="s">
        <v>15</v>
      </c>
      <c r="C17" s="38" t="s">
        <v>300</v>
      </c>
      <c r="D17" s="39"/>
      <c r="E17" s="40"/>
    </row>
    <row r="18" spans="1:6" ht="15" customHeight="1" x14ac:dyDescent="0.25">
      <c r="A18" s="5"/>
      <c r="B18" s="97" t="s">
        <v>141</v>
      </c>
      <c r="C18" s="38" t="s">
        <v>340</v>
      </c>
      <c r="D18" s="39"/>
      <c r="E18" s="40"/>
    </row>
    <row r="19" spans="1:6" ht="15" customHeight="1" x14ac:dyDescent="0.25">
      <c r="A19" s="5"/>
      <c r="B19" s="97" t="s">
        <v>98</v>
      </c>
      <c r="C19" s="38" t="s">
        <v>301</v>
      </c>
      <c r="D19" s="39"/>
      <c r="E19" s="40"/>
      <c r="F19" s="2"/>
    </row>
    <row r="20" spans="1:6" ht="15" customHeight="1" x14ac:dyDescent="0.25">
      <c r="A20" s="5"/>
      <c r="B20" s="97" t="s">
        <v>142</v>
      </c>
      <c r="C20" s="38" t="s">
        <v>355</v>
      </c>
      <c r="D20" s="39"/>
      <c r="E20" s="40"/>
    </row>
    <row r="21" spans="1:6" ht="15" customHeight="1" x14ac:dyDescent="0.25">
      <c r="A21" s="5"/>
      <c r="B21" s="97" t="s">
        <v>152</v>
      </c>
      <c r="C21" s="38" t="s">
        <v>302</v>
      </c>
      <c r="D21" s="39"/>
      <c r="E21" s="40"/>
    </row>
    <row r="22" spans="1:6" ht="15" customHeight="1" x14ac:dyDescent="0.25">
      <c r="A22" s="5"/>
      <c r="B22" s="97" t="s">
        <v>143</v>
      </c>
      <c r="C22" s="38" t="s">
        <v>292</v>
      </c>
      <c r="D22" s="39"/>
      <c r="E22" s="40"/>
      <c r="F22" s="2"/>
    </row>
    <row r="23" spans="1:6" ht="15" customHeight="1" x14ac:dyDescent="0.25">
      <c r="A23" s="5"/>
      <c r="B23" s="97" t="s">
        <v>102</v>
      </c>
      <c r="C23" s="38" t="s">
        <v>356</v>
      </c>
      <c r="D23" s="39"/>
      <c r="E23" s="40"/>
    </row>
    <row r="24" spans="1:6" ht="15" customHeight="1" x14ac:dyDescent="0.25">
      <c r="A24" s="5"/>
      <c r="B24" s="97" t="s">
        <v>144</v>
      </c>
      <c r="C24" s="38" t="s">
        <v>360</v>
      </c>
      <c r="D24" s="39"/>
      <c r="E24" s="40"/>
    </row>
    <row r="25" spans="1:6" ht="15" customHeight="1" x14ac:dyDescent="0.25">
      <c r="A25" s="5"/>
      <c r="B25" s="97" t="s">
        <v>16</v>
      </c>
      <c r="C25" s="38" t="s">
        <v>339</v>
      </c>
      <c r="D25" s="39"/>
      <c r="E25" s="40"/>
      <c r="F25" s="2"/>
    </row>
    <row r="26" spans="1:6" ht="15" customHeight="1" thickBot="1" x14ac:dyDescent="0.3">
      <c r="A26" s="5"/>
      <c r="B26" s="98" t="s">
        <v>380</v>
      </c>
      <c r="C26" s="42"/>
      <c r="D26" s="43"/>
      <c r="E26" s="44"/>
    </row>
    <row r="27" spans="1:6" ht="15" customHeight="1" thickBot="1" x14ac:dyDescent="0.3">
      <c r="A27" s="5"/>
      <c r="B27" s="6"/>
      <c r="C27" s="18"/>
    </row>
    <row r="28" spans="1:6" ht="27" customHeight="1" thickBot="1" x14ac:dyDescent="0.3">
      <c r="A28" s="5"/>
      <c r="B28" s="124" t="s">
        <v>5</v>
      </c>
      <c r="C28" s="125"/>
      <c r="D28" s="125"/>
      <c r="E28" s="126"/>
    </row>
    <row r="29" spans="1:6" ht="15" customHeight="1" thickBot="1" x14ac:dyDescent="0.3">
      <c r="A29" s="5"/>
      <c r="B29" s="91" t="s">
        <v>1</v>
      </c>
      <c r="C29" s="92" t="s">
        <v>7</v>
      </c>
      <c r="D29" s="92" t="s">
        <v>2</v>
      </c>
      <c r="E29" s="93" t="s">
        <v>3</v>
      </c>
    </row>
    <row r="30" spans="1:6" ht="15" customHeight="1" x14ac:dyDescent="0.25">
      <c r="A30" s="5"/>
      <c r="B30" s="96" t="s">
        <v>83</v>
      </c>
      <c r="C30" s="34" t="s">
        <v>238</v>
      </c>
      <c r="D30" s="35"/>
      <c r="E30" s="36">
        <v>2000</v>
      </c>
    </row>
    <row r="31" spans="1:6" ht="15" customHeight="1" x14ac:dyDescent="0.25">
      <c r="A31" s="5"/>
      <c r="B31" s="97" t="s">
        <v>28</v>
      </c>
      <c r="C31" s="38" t="s">
        <v>288</v>
      </c>
      <c r="D31" s="39"/>
      <c r="E31" s="40">
        <v>2000</v>
      </c>
    </row>
    <row r="32" spans="1:6" ht="15" customHeight="1" x14ac:dyDescent="0.25">
      <c r="A32" s="5"/>
      <c r="B32" s="97" t="s">
        <v>67</v>
      </c>
      <c r="C32" s="38" t="s">
        <v>220</v>
      </c>
      <c r="D32" s="39"/>
      <c r="E32" s="40">
        <v>8000</v>
      </c>
    </row>
    <row r="33" spans="1:5" ht="15" customHeight="1" x14ac:dyDescent="0.25">
      <c r="A33" s="5"/>
      <c r="B33" s="97" t="s">
        <v>148</v>
      </c>
      <c r="C33" s="38" t="s">
        <v>294</v>
      </c>
      <c r="D33" s="39"/>
      <c r="E33" s="40">
        <v>8000</v>
      </c>
    </row>
    <row r="34" spans="1:5" ht="15" customHeight="1" x14ac:dyDescent="0.25">
      <c r="A34" s="5"/>
      <c r="B34" s="97" t="s">
        <v>27</v>
      </c>
      <c r="C34" s="38" t="s">
        <v>364</v>
      </c>
      <c r="D34" s="39"/>
      <c r="E34" s="40">
        <v>8000</v>
      </c>
    </row>
    <row r="35" spans="1:5" ht="15" customHeight="1" x14ac:dyDescent="0.25">
      <c r="A35" s="5"/>
      <c r="B35" s="97" t="s">
        <v>22</v>
      </c>
      <c r="C35" s="38" t="s">
        <v>295</v>
      </c>
      <c r="D35" s="39"/>
      <c r="E35" s="40">
        <v>16000</v>
      </c>
    </row>
    <row r="36" spans="1:5" ht="15" customHeight="1" x14ac:dyDescent="0.25">
      <c r="A36" s="5"/>
      <c r="B36" s="97" t="s">
        <v>157</v>
      </c>
      <c r="C36" s="38" t="s">
        <v>310</v>
      </c>
      <c r="D36" s="39"/>
      <c r="E36" s="40">
        <v>16000</v>
      </c>
    </row>
    <row r="37" spans="1:5" ht="15" customHeight="1" x14ac:dyDescent="0.25">
      <c r="A37" s="5"/>
      <c r="B37" s="97" t="s">
        <v>149</v>
      </c>
      <c r="C37" s="38" t="s">
        <v>296</v>
      </c>
      <c r="D37" s="39"/>
      <c r="E37" s="40">
        <v>16000</v>
      </c>
    </row>
    <row r="38" spans="1:5" ht="15" customHeight="1" x14ac:dyDescent="0.25">
      <c r="A38" s="5"/>
      <c r="B38" s="97" t="s">
        <v>150</v>
      </c>
      <c r="C38" s="38" t="s">
        <v>297</v>
      </c>
      <c r="D38" s="39"/>
      <c r="E38" s="40">
        <v>16000</v>
      </c>
    </row>
    <row r="39" spans="1:5" ht="15" customHeight="1" x14ac:dyDescent="0.25">
      <c r="A39" s="5"/>
      <c r="B39" s="97" t="s">
        <v>126</v>
      </c>
      <c r="C39" s="38" t="s">
        <v>286</v>
      </c>
      <c r="D39" s="39"/>
      <c r="E39" s="40"/>
    </row>
    <row r="40" spans="1:5" ht="15" customHeight="1" x14ac:dyDescent="0.25">
      <c r="A40" s="5"/>
      <c r="B40" s="97" t="s">
        <v>151</v>
      </c>
      <c r="C40" s="38" t="s">
        <v>298</v>
      </c>
      <c r="D40" s="39"/>
      <c r="E40" s="40"/>
    </row>
    <row r="41" spans="1:5" ht="15" customHeight="1" x14ac:dyDescent="0.25">
      <c r="A41" s="5"/>
      <c r="B41" s="97" t="s">
        <v>380</v>
      </c>
      <c r="C41" s="38"/>
      <c r="D41" s="39"/>
      <c r="E41" s="40"/>
    </row>
    <row r="42" spans="1:5" ht="15" customHeight="1" x14ac:dyDescent="0.25">
      <c r="A42" s="5"/>
      <c r="B42" s="97" t="s">
        <v>380</v>
      </c>
      <c r="C42" s="38"/>
      <c r="D42" s="39" t="s">
        <v>380</v>
      </c>
      <c r="E42" s="40" t="s">
        <v>380</v>
      </c>
    </row>
    <row r="43" spans="1:5" ht="15" customHeight="1" thickBot="1" x14ac:dyDescent="0.3">
      <c r="A43" s="5"/>
      <c r="B43" s="98" t="s">
        <v>380</v>
      </c>
      <c r="C43" s="42"/>
      <c r="D43" s="43" t="s">
        <v>380</v>
      </c>
      <c r="E43" s="44" t="s">
        <v>380</v>
      </c>
    </row>
    <row r="44" spans="1:5" ht="15" customHeight="1" thickBot="1" x14ac:dyDescent="0.3">
      <c r="A44" s="5"/>
      <c r="B44" s="7"/>
      <c r="C44" s="7"/>
    </row>
    <row r="45" spans="1:5" ht="27" customHeight="1" thickBot="1" x14ac:dyDescent="0.3">
      <c r="A45" s="5"/>
      <c r="B45" s="124" t="s">
        <v>6</v>
      </c>
      <c r="C45" s="125"/>
      <c r="D45" s="125"/>
      <c r="E45" s="126"/>
    </row>
    <row r="46" spans="1:5" ht="28.5" customHeight="1" thickBot="1" x14ac:dyDescent="0.3">
      <c r="A46" s="5"/>
      <c r="B46" s="94" t="s">
        <v>1</v>
      </c>
      <c r="C46" s="89" t="s">
        <v>7</v>
      </c>
      <c r="D46" s="89" t="s">
        <v>2</v>
      </c>
      <c r="E46" s="90" t="s">
        <v>3</v>
      </c>
    </row>
    <row r="47" spans="1:5" ht="15" customHeight="1" x14ac:dyDescent="0.25">
      <c r="A47" s="5"/>
      <c r="B47" s="96" t="s">
        <v>167</v>
      </c>
      <c r="C47" s="34" t="s">
        <v>327</v>
      </c>
      <c r="D47" s="35"/>
      <c r="E47" s="36"/>
    </row>
    <row r="48" spans="1:5" ht="15" customHeight="1" x14ac:dyDescent="0.25">
      <c r="A48" s="5"/>
      <c r="B48" s="97" t="s">
        <v>153</v>
      </c>
      <c r="C48" s="38" t="s">
        <v>303</v>
      </c>
      <c r="D48" s="39"/>
      <c r="E48" s="40"/>
    </row>
    <row r="49" spans="1:5" ht="15" customHeight="1" x14ac:dyDescent="0.25">
      <c r="A49" s="5"/>
      <c r="B49" s="97" t="s">
        <v>11</v>
      </c>
      <c r="C49" s="38" t="s">
        <v>304</v>
      </c>
      <c r="D49" s="39"/>
      <c r="E49" s="40"/>
    </row>
    <row r="50" spans="1:5" ht="15" customHeight="1" x14ac:dyDescent="0.25">
      <c r="A50" s="5"/>
      <c r="B50" s="97" t="s">
        <v>380</v>
      </c>
      <c r="C50" s="38"/>
      <c r="D50" s="39"/>
      <c r="E50" s="40"/>
    </row>
    <row r="51" spans="1:5" ht="15" customHeight="1" thickBot="1" x14ac:dyDescent="0.3">
      <c r="A51" s="5"/>
      <c r="B51" s="41" t="s">
        <v>380</v>
      </c>
      <c r="C51" s="42"/>
      <c r="D51" s="43" t="s">
        <v>380</v>
      </c>
      <c r="E51" s="44" t="s">
        <v>380</v>
      </c>
    </row>
    <row r="52" spans="1:5" x14ac:dyDescent="0.25">
      <c r="B52" s="4"/>
      <c r="D52" s="4"/>
      <c r="E52" s="4"/>
    </row>
    <row r="53" spans="1:5" x14ac:dyDescent="0.25">
      <c r="B53" s="4"/>
      <c r="D53" s="4"/>
      <c r="E53" s="4"/>
    </row>
    <row r="54" spans="1:5" x14ac:dyDescent="0.25">
      <c r="A54" s="3"/>
    </row>
    <row r="55" spans="1:5" x14ac:dyDescent="0.25">
      <c r="A55" s="3"/>
    </row>
    <row r="56" spans="1:5" x14ac:dyDescent="0.25">
      <c r="A56" s="3"/>
    </row>
    <row r="57" spans="1:5" x14ac:dyDescent="0.25">
      <c r="A57" s="3"/>
    </row>
    <row r="58" spans="1:5" x14ac:dyDescent="0.25">
      <c r="A58" s="4"/>
      <c r="B58" s="6"/>
      <c r="C58" s="18"/>
    </row>
    <row r="59" spans="1:5" x14ac:dyDescent="0.25">
      <c r="A59" s="4"/>
      <c r="B59" s="6"/>
      <c r="C59" s="18"/>
    </row>
    <row r="60" spans="1:5" x14ac:dyDescent="0.25">
      <c r="B60" s="6"/>
      <c r="C60" s="18"/>
    </row>
    <row r="61" spans="1:5" x14ac:dyDescent="0.25">
      <c r="B61" s="6"/>
      <c r="C61" s="18"/>
    </row>
    <row r="62" spans="1:5" x14ac:dyDescent="0.25">
      <c r="B62" s="6"/>
      <c r="C62" s="18"/>
    </row>
    <row r="64" spans="1:5" x14ac:dyDescent="0.25">
      <c r="C64" s="18"/>
    </row>
    <row r="65" spans="2:5" x14ac:dyDescent="0.25">
      <c r="B65" s="6"/>
      <c r="C65" s="18"/>
    </row>
    <row r="66" spans="2:5" x14ac:dyDescent="0.25">
      <c r="B66" s="3"/>
      <c r="D66" s="4"/>
      <c r="E66" s="4"/>
    </row>
    <row r="67" spans="2:5" x14ac:dyDescent="0.25">
      <c r="B67" s="4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3"/>
      <c r="D82" s="4"/>
      <c r="E82" s="4"/>
    </row>
    <row r="83" spans="2:5" x14ac:dyDescent="0.25">
      <c r="B83" s="3"/>
      <c r="D83" s="4"/>
      <c r="E83" s="4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</sheetData>
  <sheetProtection algorithmName="SHA-512" hashValue="MhMfwarQcebUXWfZnDCzUMJ2+7kH6yf6mr59xy1+hZIj+3S0GIrtPzu1KoJlmwrf2Z7B7ElOfMBfBPd65TlxlA==" saltValue="9/igRmv9TYinkSy0iGfWfQ==" spinCount="100000" sheet="1" objects="1" scenarios="1"/>
  <mergeCells count="4">
    <mergeCell ref="E3:E5"/>
    <mergeCell ref="B13:E13"/>
    <mergeCell ref="B28:E28"/>
    <mergeCell ref="B45:E45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2" max="6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10B3-C1D2-4EDF-AA8C-FF15B73F7423}">
  <dimension ref="A1:F315"/>
  <sheetViews>
    <sheetView showGridLines="0" showRowColHeaders="0" zoomScaleNormal="100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23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407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16</v>
      </c>
      <c r="C15" s="34" t="s">
        <v>339</v>
      </c>
      <c r="D15" s="35"/>
      <c r="E15" s="36"/>
      <c r="F15" s="2"/>
    </row>
    <row r="16" spans="1:6" ht="15" customHeight="1" x14ac:dyDescent="0.25">
      <c r="A16" s="5"/>
      <c r="B16" s="97" t="s">
        <v>134</v>
      </c>
      <c r="C16" s="38" t="s">
        <v>350</v>
      </c>
      <c r="D16" s="39"/>
      <c r="E16" s="40"/>
      <c r="F16" s="2"/>
    </row>
    <row r="17" spans="1:6" ht="15" customHeight="1" x14ac:dyDescent="0.25">
      <c r="A17" s="5"/>
      <c r="B17" s="97" t="s">
        <v>141</v>
      </c>
      <c r="C17" s="38" t="s">
        <v>340</v>
      </c>
      <c r="D17" s="39"/>
      <c r="E17" s="40"/>
    </row>
    <row r="18" spans="1:6" ht="15" customHeight="1" x14ac:dyDescent="0.25">
      <c r="A18" s="5"/>
      <c r="B18" s="97" t="s">
        <v>98</v>
      </c>
      <c r="C18" s="38" t="s">
        <v>301</v>
      </c>
      <c r="D18" s="39"/>
      <c r="E18" s="40"/>
    </row>
    <row r="19" spans="1:6" ht="15" customHeight="1" x14ac:dyDescent="0.25">
      <c r="A19" s="5"/>
      <c r="B19" s="97" t="s">
        <v>142</v>
      </c>
      <c r="C19" s="38" t="s">
        <v>355</v>
      </c>
      <c r="D19" s="39"/>
      <c r="E19" s="40"/>
      <c r="F19" s="2"/>
    </row>
    <row r="20" spans="1:6" ht="15" customHeight="1" x14ac:dyDescent="0.25">
      <c r="A20" s="5"/>
      <c r="B20" s="97" t="s">
        <v>152</v>
      </c>
      <c r="C20" s="38" t="s">
        <v>302</v>
      </c>
      <c r="D20" s="39"/>
      <c r="E20" s="40"/>
    </row>
    <row r="21" spans="1:6" ht="15" customHeight="1" x14ac:dyDescent="0.25">
      <c r="A21" s="5"/>
      <c r="B21" s="97" t="s">
        <v>143</v>
      </c>
      <c r="C21" s="38" t="s">
        <v>292</v>
      </c>
      <c r="D21" s="39"/>
      <c r="E21" s="40"/>
    </row>
    <row r="22" spans="1:6" ht="15" customHeight="1" x14ac:dyDescent="0.25">
      <c r="A22" s="5"/>
      <c r="B22" s="97" t="s">
        <v>102</v>
      </c>
      <c r="C22" s="38" t="s">
        <v>356</v>
      </c>
      <c r="D22" s="39"/>
      <c r="E22" s="40"/>
      <c r="F22" s="2"/>
    </row>
    <row r="23" spans="1:6" ht="15" customHeight="1" x14ac:dyDescent="0.25">
      <c r="A23" s="5"/>
      <c r="B23" s="97" t="s">
        <v>144</v>
      </c>
      <c r="C23" s="38" t="s">
        <v>360</v>
      </c>
      <c r="D23" s="39"/>
      <c r="E23" s="40"/>
    </row>
    <row r="24" spans="1:6" ht="15" customHeight="1" x14ac:dyDescent="0.25">
      <c r="A24" s="5"/>
      <c r="B24" s="97" t="s">
        <v>380</v>
      </c>
      <c r="C24" s="38"/>
      <c r="D24" s="39" t="s">
        <v>380</v>
      </c>
      <c r="E24" s="40" t="s">
        <v>380</v>
      </c>
    </row>
    <row r="25" spans="1:6" ht="15" customHeight="1" x14ac:dyDescent="0.25">
      <c r="A25" s="5"/>
      <c r="B25" s="97" t="s">
        <v>380</v>
      </c>
      <c r="C25" s="38"/>
      <c r="D25" s="39" t="s">
        <v>380</v>
      </c>
      <c r="E25" s="40" t="s">
        <v>380</v>
      </c>
    </row>
    <row r="26" spans="1:6" ht="15" customHeight="1" thickBot="1" x14ac:dyDescent="0.3">
      <c r="A26" s="5"/>
      <c r="B26" s="98" t="s">
        <v>380</v>
      </c>
      <c r="C26" s="42"/>
      <c r="D26" s="43" t="s">
        <v>380</v>
      </c>
      <c r="E26" s="44" t="s">
        <v>380</v>
      </c>
    </row>
    <row r="27" spans="1:6" ht="15" customHeight="1" thickBot="1" x14ac:dyDescent="0.3">
      <c r="A27" s="5"/>
      <c r="B27" s="6"/>
      <c r="C27" s="18"/>
    </row>
    <row r="28" spans="1:6" ht="27" customHeight="1" thickBot="1" x14ac:dyDescent="0.3">
      <c r="A28" s="5"/>
      <c r="B28" s="124" t="s">
        <v>5</v>
      </c>
      <c r="C28" s="125"/>
      <c r="D28" s="125"/>
      <c r="E28" s="126"/>
    </row>
    <row r="29" spans="1:6" ht="15" customHeight="1" thickBot="1" x14ac:dyDescent="0.3">
      <c r="A29" s="5"/>
      <c r="B29" s="91" t="s">
        <v>1</v>
      </c>
      <c r="C29" s="92" t="s">
        <v>7</v>
      </c>
      <c r="D29" s="92" t="s">
        <v>2</v>
      </c>
      <c r="E29" s="93" t="s">
        <v>3</v>
      </c>
    </row>
    <row r="30" spans="1:6" ht="15" customHeight="1" x14ac:dyDescent="0.25">
      <c r="A30" s="5"/>
      <c r="B30" s="96" t="s">
        <v>28</v>
      </c>
      <c r="C30" s="34" t="s">
        <v>305</v>
      </c>
      <c r="D30" s="35"/>
      <c r="E30" s="36">
        <v>2000</v>
      </c>
    </row>
    <row r="31" spans="1:6" ht="15" customHeight="1" x14ac:dyDescent="0.25">
      <c r="A31" s="5"/>
      <c r="B31" s="97" t="s">
        <v>83</v>
      </c>
      <c r="C31" s="38" t="s">
        <v>238</v>
      </c>
      <c r="D31" s="39"/>
      <c r="E31" s="40">
        <v>2000</v>
      </c>
    </row>
    <row r="32" spans="1:6" ht="15" customHeight="1" x14ac:dyDescent="0.25">
      <c r="A32" s="5"/>
      <c r="B32" s="97" t="s">
        <v>67</v>
      </c>
      <c r="C32" s="38" t="s">
        <v>220</v>
      </c>
      <c r="D32" s="39"/>
      <c r="E32" s="40">
        <v>4000</v>
      </c>
    </row>
    <row r="33" spans="1:6" ht="15" customHeight="1" x14ac:dyDescent="0.25">
      <c r="A33" s="5"/>
      <c r="B33" s="97" t="s">
        <v>148</v>
      </c>
      <c r="C33" s="38" t="s">
        <v>294</v>
      </c>
      <c r="D33" s="39"/>
      <c r="E33" s="40">
        <v>8000</v>
      </c>
    </row>
    <row r="34" spans="1:6" ht="15" customHeight="1" x14ac:dyDescent="0.25">
      <c r="A34" s="5"/>
      <c r="B34" s="97" t="s">
        <v>27</v>
      </c>
      <c r="C34" s="38" t="s">
        <v>364</v>
      </c>
      <c r="D34" s="39"/>
      <c r="E34" s="40">
        <v>16000</v>
      </c>
    </row>
    <row r="35" spans="1:6" ht="15" customHeight="1" x14ac:dyDescent="0.25">
      <c r="A35" s="5"/>
      <c r="B35" s="97" t="s">
        <v>22</v>
      </c>
      <c r="C35" s="38" t="s">
        <v>295</v>
      </c>
      <c r="D35" s="39"/>
      <c r="E35" s="40">
        <v>16000</v>
      </c>
    </row>
    <row r="36" spans="1:6" ht="15" customHeight="1" x14ac:dyDescent="0.25">
      <c r="A36" s="5"/>
      <c r="B36" s="97" t="s">
        <v>154</v>
      </c>
      <c r="C36" s="38" t="s">
        <v>306</v>
      </c>
      <c r="D36" s="39"/>
      <c r="E36" s="40">
        <v>16000</v>
      </c>
    </row>
    <row r="37" spans="1:6" ht="15" customHeight="1" x14ac:dyDescent="0.25">
      <c r="A37" s="5"/>
      <c r="B37" s="97" t="s">
        <v>155</v>
      </c>
      <c r="C37" s="38" t="s">
        <v>307</v>
      </c>
      <c r="D37" s="39"/>
      <c r="E37" s="40">
        <v>16000</v>
      </c>
    </row>
    <row r="38" spans="1:6" ht="15" customHeight="1" x14ac:dyDescent="0.25">
      <c r="A38" s="5"/>
      <c r="B38" s="97" t="s">
        <v>150</v>
      </c>
      <c r="C38" s="38" t="s">
        <v>297</v>
      </c>
      <c r="D38" s="39"/>
      <c r="E38" s="40">
        <v>16000</v>
      </c>
    </row>
    <row r="39" spans="1:6" ht="15" customHeight="1" x14ac:dyDescent="0.25">
      <c r="A39" s="5"/>
      <c r="B39" s="97" t="s">
        <v>137</v>
      </c>
      <c r="C39" s="38" t="s">
        <v>353</v>
      </c>
      <c r="D39" s="39"/>
      <c r="E39" s="40"/>
    </row>
    <row r="40" spans="1:6" ht="15" customHeight="1" x14ac:dyDescent="0.25">
      <c r="A40" s="5"/>
      <c r="B40" s="97" t="s">
        <v>11</v>
      </c>
      <c r="C40" s="38" t="s">
        <v>299</v>
      </c>
      <c r="D40" s="39"/>
      <c r="E40" s="40"/>
    </row>
    <row r="41" spans="1:6" ht="15" customHeight="1" x14ac:dyDescent="0.25">
      <c r="A41" s="5"/>
      <c r="B41" s="97" t="s">
        <v>126</v>
      </c>
      <c r="C41" s="38" t="s">
        <v>286</v>
      </c>
      <c r="D41" s="39"/>
      <c r="E41" s="40"/>
    </row>
    <row r="42" spans="1:6" ht="15" customHeight="1" x14ac:dyDescent="0.25">
      <c r="A42" s="5"/>
      <c r="B42" s="97" t="s">
        <v>151</v>
      </c>
      <c r="C42" s="38" t="s">
        <v>298</v>
      </c>
      <c r="D42" s="39"/>
      <c r="E42" s="40"/>
    </row>
    <row r="43" spans="1:6" ht="15" customHeight="1" x14ac:dyDescent="0.25">
      <c r="A43" s="5"/>
      <c r="B43" s="97" t="s">
        <v>380</v>
      </c>
      <c r="C43" s="38"/>
      <c r="D43" s="39"/>
      <c r="E43" s="40"/>
    </row>
    <row r="44" spans="1:6" ht="15" customHeight="1" x14ac:dyDescent="0.25">
      <c r="A44" s="5"/>
      <c r="B44" s="97" t="s">
        <v>380</v>
      </c>
      <c r="C44" s="38"/>
      <c r="D44" s="39"/>
      <c r="E44" s="40"/>
      <c r="F44" s="2"/>
    </row>
    <row r="45" spans="1:6" ht="15" customHeight="1" thickBot="1" x14ac:dyDescent="0.3">
      <c r="A45" s="5"/>
      <c r="B45" s="98" t="s">
        <v>380</v>
      </c>
      <c r="C45" s="42"/>
      <c r="D45" s="43"/>
      <c r="E45" s="44"/>
    </row>
    <row r="46" spans="1:6" ht="15" customHeight="1" thickBot="1" x14ac:dyDescent="0.3">
      <c r="A46" s="5"/>
      <c r="B46" s="7"/>
      <c r="C46" s="7"/>
    </row>
    <row r="47" spans="1:6" ht="27" customHeight="1" thickBot="1" x14ac:dyDescent="0.3">
      <c r="A47" s="5"/>
      <c r="B47" s="124" t="s">
        <v>6</v>
      </c>
      <c r="C47" s="125"/>
      <c r="D47" s="125"/>
      <c r="E47" s="126"/>
    </row>
    <row r="48" spans="1:6" ht="28.5" customHeight="1" thickBot="1" x14ac:dyDescent="0.3">
      <c r="A48" s="5"/>
      <c r="B48" s="94" t="s">
        <v>1</v>
      </c>
      <c r="C48" s="89" t="s">
        <v>7</v>
      </c>
      <c r="D48" s="89" t="s">
        <v>2</v>
      </c>
      <c r="E48" s="90" t="s">
        <v>3</v>
      </c>
    </row>
    <row r="49" spans="1:5" ht="15" customHeight="1" x14ac:dyDescent="0.25">
      <c r="A49" s="5"/>
      <c r="B49" s="96" t="s">
        <v>167</v>
      </c>
      <c r="C49" s="34" t="s">
        <v>327</v>
      </c>
      <c r="D49" s="35"/>
      <c r="E49" s="36"/>
    </row>
    <row r="50" spans="1:5" ht="15" customHeight="1" x14ac:dyDescent="0.25">
      <c r="A50" s="5"/>
      <c r="B50" s="97" t="s">
        <v>153</v>
      </c>
      <c r="C50" s="38" t="s">
        <v>303</v>
      </c>
      <c r="D50" s="39"/>
      <c r="E50" s="40"/>
    </row>
    <row r="51" spans="1:5" ht="15" customHeight="1" x14ac:dyDescent="0.25">
      <c r="A51" s="5"/>
      <c r="B51" s="97" t="s">
        <v>11</v>
      </c>
      <c r="C51" s="38" t="s">
        <v>304</v>
      </c>
      <c r="D51" s="39"/>
      <c r="E51" s="40"/>
    </row>
    <row r="52" spans="1:5" ht="15" customHeight="1" x14ac:dyDescent="0.25">
      <c r="A52" s="5"/>
      <c r="B52" s="97" t="s">
        <v>380</v>
      </c>
      <c r="C52" s="38"/>
      <c r="D52" s="39"/>
      <c r="E52" s="40"/>
    </row>
    <row r="53" spans="1:5" ht="15" customHeight="1" x14ac:dyDescent="0.25">
      <c r="A53" s="5"/>
      <c r="B53" s="37" t="s">
        <v>380</v>
      </c>
      <c r="C53" s="38"/>
      <c r="D53" s="39"/>
      <c r="E53" s="40"/>
    </row>
    <row r="54" spans="1:5" ht="15" customHeight="1" thickBot="1" x14ac:dyDescent="0.3">
      <c r="A54" s="5"/>
      <c r="B54" s="41" t="s">
        <v>380</v>
      </c>
      <c r="C54" s="42"/>
      <c r="D54" s="43"/>
      <c r="E54" s="44"/>
    </row>
    <row r="55" spans="1:5" x14ac:dyDescent="0.25">
      <c r="B55" s="4"/>
      <c r="D55" s="4"/>
      <c r="E55" s="4"/>
    </row>
    <row r="56" spans="1:5" x14ac:dyDescent="0.25">
      <c r="B56" s="4"/>
      <c r="D56" s="4"/>
      <c r="E56" s="4"/>
    </row>
    <row r="57" spans="1:5" x14ac:dyDescent="0.25">
      <c r="A57" s="3"/>
    </row>
    <row r="58" spans="1:5" x14ac:dyDescent="0.25">
      <c r="A58" s="3"/>
    </row>
    <row r="59" spans="1:5" x14ac:dyDescent="0.25">
      <c r="A59" s="3"/>
    </row>
    <row r="60" spans="1:5" x14ac:dyDescent="0.25">
      <c r="A60" s="3"/>
    </row>
    <row r="61" spans="1:5" x14ac:dyDescent="0.25">
      <c r="A61" s="4"/>
      <c r="B61" s="6"/>
      <c r="C61" s="18"/>
    </row>
    <row r="62" spans="1:5" x14ac:dyDescent="0.25">
      <c r="A62" s="4"/>
      <c r="B62" s="6"/>
      <c r="C62" s="18"/>
    </row>
    <row r="63" spans="1:5" x14ac:dyDescent="0.25">
      <c r="B63" s="6"/>
      <c r="C63" s="18"/>
    </row>
    <row r="64" spans="1:5" x14ac:dyDescent="0.25">
      <c r="B64" s="6"/>
      <c r="C64" s="18"/>
    </row>
    <row r="65" spans="2:5" x14ac:dyDescent="0.25">
      <c r="B65" s="6"/>
      <c r="C65" s="18"/>
    </row>
    <row r="67" spans="2:5" x14ac:dyDescent="0.25">
      <c r="C67" s="18"/>
    </row>
    <row r="68" spans="2:5" x14ac:dyDescent="0.25">
      <c r="B68" s="6"/>
      <c r="C68" s="18"/>
    </row>
    <row r="69" spans="2:5" x14ac:dyDescent="0.25">
      <c r="B69" s="3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3"/>
      <c r="D85" s="4"/>
      <c r="E85" s="4"/>
    </row>
    <row r="86" spans="2:5" x14ac:dyDescent="0.25">
      <c r="B86" s="3"/>
      <c r="D86" s="4"/>
      <c r="E86" s="4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</sheetData>
  <sheetProtection algorithmName="SHA-512" hashValue="vjv+mvyVIIrsD2cZzzqr1BbizSfXdngSTU0DSuybHO2EezKpUgAnkVVwkYNBgpWWVP7JYBvCH3Up+4Xq6hCcmg==" saltValue="XS5PMwNA3eMExCH9qeWM7Q==" spinCount="100000" sheet="1" objects="1" scenarios="1"/>
  <mergeCells count="4">
    <mergeCell ref="E3:E5"/>
    <mergeCell ref="B13:E13"/>
    <mergeCell ref="B28:E28"/>
    <mergeCell ref="B47:E47"/>
  </mergeCells>
  <printOptions horizontalCentered="1"/>
  <pageMargins left="0" right="0" top="0.78740157480314965" bottom="0" header="0.31496062992125984" footer="0.31496062992125984"/>
  <pageSetup paperSize="9" scale="7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8107-A56C-497F-A573-F73608DA0D76}">
  <dimension ref="A1:F313"/>
  <sheetViews>
    <sheetView showGridLines="0" showRowColHeaders="0" zoomScaleNormal="100" workbookViewId="0">
      <selection activeCell="T37" sqref="T37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24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408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/>
    </row>
    <row r="15" spans="1:6" ht="15" customHeight="1" x14ac:dyDescent="0.25">
      <c r="A15" s="5"/>
      <c r="B15" s="96" t="s">
        <v>141</v>
      </c>
      <c r="C15" s="34" t="s">
        <v>340</v>
      </c>
      <c r="D15" s="35"/>
      <c r="E15" s="36"/>
      <c r="F15" s="2"/>
    </row>
    <row r="16" spans="1:6" ht="15" customHeight="1" x14ac:dyDescent="0.25">
      <c r="A16" s="5"/>
      <c r="B16" s="97" t="s">
        <v>160</v>
      </c>
      <c r="C16" s="38" t="s">
        <v>314</v>
      </c>
      <c r="D16" s="39"/>
      <c r="E16" s="40"/>
      <c r="F16" s="2"/>
    </row>
    <row r="17" spans="1:6" ht="15" customHeight="1" x14ac:dyDescent="0.25">
      <c r="A17" s="5"/>
      <c r="B17" s="97" t="s">
        <v>137</v>
      </c>
      <c r="C17" s="38" t="s">
        <v>353</v>
      </c>
      <c r="D17" s="39"/>
      <c r="E17" s="40"/>
    </row>
    <row r="18" spans="1:6" ht="15" customHeight="1" x14ac:dyDescent="0.25">
      <c r="A18" s="5"/>
      <c r="B18" s="97" t="s">
        <v>142</v>
      </c>
      <c r="C18" s="38" t="s">
        <v>355</v>
      </c>
      <c r="D18" s="39"/>
      <c r="E18" s="40"/>
    </row>
    <row r="19" spans="1:6" ht="15" customHeight="1" x14ac:dyDescent="0.25">
      <c r="A19" s="5"/>
      <c r="B19" s="97" t="s">
        <v>11</v>
      </c>
      <c r="C19" s="38" t="s">
        <v>299</v>
      </c>
      <c r="D19" s="39"/>
      <c r="E19" s="40"/>
      <c r="F19" s="2"/>
    </row>
    <row r="20" spans="1:6" ht="15" customHeight="1" x14ac:dyDescent="0.25">
      <c r="A20" s="5"/>
      <c r="B20" s="97" t="s">
        <v>102</v>
      </c>
      <c r="C20" s="38" t="s">
        <v>356</v>
      </c>
      <c r="D20" s="39"/>
      <c r="E20" s="40"/>
    </row>
    <row r="21" spans="1:6" ht="15" customHeight="1" x14ac:dyDescent="0.25">
      <c r="A21" s="5"/>
      <c r="B21" s="97" t="s">
        <v>98</v>
      </c>
      <c r="C21" s="38" t="s">
        <v>301</v>
      </c>
      <c r="D21" s="39"/>
      <c r="E21" s="40"/>
    </row>
    <row r="22" spans="1:6" ht="15" customHeight="1" x14ac:dyDescent="0.25">
      <c r="A22" s="5"/>
      <c r="B22" s="97" t="s">
        <v>380</v>
      </c>
      <c r="C22" s="38"/>
      <c r="D22" s="39"/>
      <c r="E22" s="40"/>
      <c r="F22" s="2"/>
    </row>
    <row r="23" spans="1:6" ht="15" customHeight="1" thickBot="1" x14ac:dyDescent="0.3">
      <c r="A23" s="5"/>
      <c r="B23" s="98" t="s">
        <v>380</v>
      </c>
      <c r="C23" s="42"/>
      <c r="D23" s="43"/>
      <c r="E23" s="44"/>
    </row>
    <row r="24" spans="1:6" ht="15" customHeight="1" thickBot="1" x14ac:dyDescent="0.3">
      <c r="A24" s="5"/>
      <c r="B24" s="6"/>
      <c r="C24" s="18"/>
    </row>
    <row r="25" spans="1:6" ht="27" customHeight="1" thickBot="1" x14ac:dyDescent="0.3">
      <c r="A25" s="5"/>
      <c r="B25" s="124" t="s">
        <v>5</v>
      </c>
      <c r="C25" s="125"/>
      <c r="D25" s="125"/>
      <c r="E25" s="126"/>
    </row>
    <row r="26" spans="1:6" ht="15" customHeight="1" thickBot="1" x14ac:dyDescent="0.3">
      <c r="A26" s="5"/>
      <c r="B26" s="91" t="s">
        <v>1</v>
      </c>
      <c r="C26" s="92" t="s">
        <v>7</v>
      </c>
      <c r="D26" s="92" t="s">
        <v>2</v>
      </c>
      <c r="E26" s="93" t="s">
        <v>3</v>
      </c>
    </row>
    <row r="27" spans="1:6" ht="15" customHeight="1" x14ac:dyDescent="0.25">
      <c r="A27" s="5"/>
      <c r="B27" s="96" t="s">
        <v>28</v>
      </c>
      <c r="C27" s="34" t="s">
        <v>305</v>
      </c>
      <c r="D27" s="35"/>
      <c r="E27" s="36">
        <v>2000</v>
      </c>
    </row>
    <row r="28" spans="1:6" ht="15" customHeight="1" x14ac:dyDescent="0.25">
      <c r="A28" s="5"/>
      <c r="B28" s="97" t="s">
        <v>83</v>
      </c>
      <c r="C28" s="38" t="s">
        <v>238</v>
      </c>
      <c r="D28" s="39"/>
      <c r="E28" s="40">
        <v>2000</v>
      </c>
    </row>
    <row r="29" spans="1:6" ht="15" customHeight="1" x14ac:dyDescent="0.25">
      <c r="A29" s="5"/>
      <c r="B29" s="97" t="s">
        <v>67</v>
      </c>
      <c r="C29" s="38" t="s">
        <v>220</v>
      </c>
      <c r="D29" s="39"/>
      <c r="E29" s="40">
        <v>4000</v>
      </c>
    </row>
    <row r="30" spans="1:6" ht="15" customHeight="1" x14ac:dyDescent="0.25">
      <c r="A30" s="5"/>
      <c r="B30" s="97" t="s">
        <v>23</v>
      </c>
      <c r="C30" s="38" t="s">
        <v>308</v>
      </c>
      <c r="D30" s="39"/>
      <c r="E30" s="40">
        <v>8000</v>
      </c>
    </row>
    <row r="31" spans="1:6" ht="15" customHeight="1" x14ac:dyDescent="0.25">
      <c r="A31" s="5"/>
      <c r="B31" s="97" t="s">
        <v>169</v>
      </c>
      <c r="C31" s="38" t="s">
        <v>329</v>
      </c>
      <c r="D31" s="39"/>
      <c r="E31" s="40">
        <v>8000</v>
      </c>
    </row>
    <row r="32" spans="1:6" ht="15" customHeight="1" x14ac:dyDescent="0.25">
      <c r="A32" s="5"/>
      <c r="B32" s="97" t="s">
        <v>156</v>
      </c>
      <c r="C32" s="38" t="s">
        <v>309</v>
      </c>
      <c r="D32" s="39"/>
      <c r="E32" s="40">
        <v>16000</v>
      </c>
    </row>
    <row r="33" spans="1:5" ht="15" customHeight="1" x14ac:dyDescent="0.25">
      <c r="A33" s="5"/>
      <c r="B33" s="97" t="s">
        <v>157</v>
      </c>
      <c r="C33" s="38" t="s">
        <v>310</v>
      </c>
      <c r="D33" s="39"/>
      <c r="E33" s="40">
        <v>16000</v>
      </c>
    </row>
    <row r="34" spans="1:5" ht="15" customHeight="1" x14ac:dyDescent="0.25">
      <c r="A34" s="5"/>
      <c r="B34" s="97" t="s">
        <v>155</v>
      </c>
      <c r="C34" s="38" t="s">
        <v>307</v>
      </c>
      <c r="D34" s="39"/>
      <c r="E34" s="40">
        <v>16000</v>
      </c>
    </row>
    <row r="35" spans="1:5" ht="15" customHeight="1" x14ac:dyDescent="0.25">
      <c r="A35" s="5"/>
      <c r="B35" s="97" t="s">
        <v>158</v>
      </c>
      <c r="C35" s="38" t="s">
        <v>311</v>
      </c>
      <c r="D35" s="39"/>
      <c r="E35" s="40">
        <v>16000</v>
      </c>
    </row>
    <row r="36" spans="1:5" ht="15" customHeight="1" x14ac:dyDescent="0.25">
      <c r="A36" s="5"/>
      <c r="B36" s="97" t="s">
        <v>167</v>
      </c>
      <c r="C36" s="38" t="s">
        <v>327</v>
      </c>
      <c r="D36" s="39"/>
      <c r="E36" s="40"/>
    </row>
    <row r="37" spans="1:5" ht="15" customHeight="1" x14ac:dyDescent="0.25">
      <c r="A37" s="5"/>
      <c r="B37" s="97" t="s">
        <v>22</v>
      </c>
      <c r="C37" s="38" t="s">
        <v>318</v>
      </c>
      <c r="D37" s="39"/>
      <c r="E37" s="40"/>
    </row>
    <row r="38" spans="1:5" ht="15" customHeight="1" x14ac:dyDescent="0.25">
      <c r="A38" s="5"/>
      <c r="B38" s="97" t="s">
        <v>380</v>
      </c>
      <c r="C38" s="38"/>
      <c r="D38" s="39"/>
      <c r="E38" s="40"/>
    </row>
    <row r="39" spans="1:5" ht="15" customHeight="1" thickBot="1" x14ac:dyDescent="0.3">
      <c r="A39" s="5"/>
      <c r="B39" s="98" t="s">
        <v>380</v>
      </c>
      <c r="C39" s="42"/>
      <c r="D39" s="43"/>
      <c r="E39" s="44" t="s">
        <v>380</v>
      </c>
    </row>
    <row r="40" spans="1:5" ht="15" customHeight="1" thickBot="1" x14ac:dyDescent="0.3">
      <c r="A40" s="5"/>
      <c r="B40" s="7"/>
      <c r="C40" s="7"/>
    </row>
    <row r="41" spans="1:5" ht="27" customHeight="1" thickBot="1" x14ac:dyDescent="0.3">
      <c r="A41" s="5"/>
      <c r="B41" s="124" t="s">
        <v>6</v>
      </c>
      <c r="C41" s="125"/>
      <c r="D41" s="125"/>
      <c r="E41" s="126"/>
    </row>
    <row r="42" spans="1:5" ht="28.5" customHeight="1" thickBot="1" x14ac:dyDescent="0.3">
      <c r="A42" s="5"/>
      <c r="B42" s="94" t="s">
        <v>1</v>
      </c>
      <c r="C42" s="89" t="s">
        <v>7</v>
      </c>
      <c r="D42" s="89" t="s">
        <v>2</v>
      </c>
      <c r="E42" s="90" t="s">
        <v>3</v>
      </c>
    </row>
    <row r="43" spans="1:5" ht="15" customHeight="1" x14ac:dyDescent="0.25">
      <c r="A43" s="5"/>
      <c r="B43" s="96" t="s">
        <v>159</v>
      </c>
      <c r="C43" s="34" t="s">
        <v>312</v>
      </c>
      <c r="D43" s="35"/>
      <c r="E43" s="36"/>
    </row>
    <row r="44" spans="1:5" ht="15" customHeight="1" x14ac:dyDescent="0.25">
      <c r="A44" s="5"/>
      <c r="B44" s="97" t="s">
        <v>377</v>
      </c>
      <c r="C44" s="38" t="s">
        <v>313</v>
      </c>
      <c r="D44" s="39"/>
      <c r="E44" s="40"/>
    </row>
    <row r="45" spans="1:5" ht="15" customHeight="1" x14ac:dyDescent="0.25">
      <c r="A45" s="5"/>
      <c r="B45" s="97" t="s">
        <v>11</v>
      </c>
      <c r="C45" s="38" t="s">
        <v>304</v>
      </c>
      <c r="D45" s="39"/>
      <c r="E45" s="40"/>
    </row>
    <row r="46" spans="1:5" ht="15" customHeight="1" x14ac:dyDescent="0.25">
      <c r="A46" s="5"/>
      <c r="B46" s="97" t="s">
        <v>21</v>
      </c>
      <c r="C46" s="38" t="s">
        <v>315</v>
      </c>
      <c r="D46" s="39"/>
      <c r="E46" s="40"/>
    </row>
    <row r="47" spans="1:5" ht="15" customHeight="1" x14ac:dyDescent="0.25">
      <c r="A47" s="5"/>
      <c r="B47" s="97" t="s">
        <v>168</v>
      </c>
      <c r="C47" s="38" t="s">
        <v>328</v>
      </c>
      <c r="D47" s="39"/>
      <c r="E47" s="40"/>
    </row>
    <row r="48" spans="1:5" ht="15" customHeight="1" x14ac:dyDescent="0.25">
      <c r="A48" s="5"/>
      <c r="B48" s="97" t="s">
        <v>139</v>
      </c>
      <c r="C48" s="38" t="s">
        <v>358</v>
      </c>
      <c r="D48" s="39"/>
      <c r="E48" s="40"/>
    </row>
    <row r="49" spans="1:5" ht="15" customHeight="1" x14ac:dyDescent="0.25">
      <c r="A49" s="5"/>
      <c r="B49" s="97" t="s">
        <v>25</v>
      </c>
      <c r="C49" s="38" t="s">
        <v>316</v>
      </c>
      <c r="D49" s="39"/>
      <c r="E49" s="40"/>
    </row>
    <row r="50" spans="1:5" ht="15" customHeight="1" x14ac:dyDescent="0.25">
      <c r="A50" s="5"/>
      <c r="B50" s="97" t="s">
        <v>161</v>
      </c>
      <c r="C50" s="38" t="s">
        <v>317</v>
      </c>
      <c r="D50" s="39"/>
      <c r="E50" s="40"/>
    </row>
    <row r="51" spans="1:5" ht="15" customHeight="1" x14ac:dyDescent="0.25">
      <c r="A51" s="5"/>
      <c r="B51" s="97" t="s">
        <v>380</v>
      </c>
      <c r="C51" s="38"/>
      <c r="D51" s="39"/>
      <c r="E51" s="40"/>
    </row>
    <row r="52" spans="1:5" ht="15" customHeight="1" thickBot="1" x14ac:dyDescent="0.3">
      <c r="A52" s="5"/>
      <c r="B52" s="41" t="s">
        <v>380</v>
      </c>
      <c r="C52" s="42"/>
      <c r="D52" s="43"/>
      <c r="E52" s="44"/>
    </row>
    <row r="53" spans="1:5" x14ac:dyDescent="0.25">
      <c r="B53" s="4"/>
      <c r="D53" s="4"/>
      <c r="E53" s="4"/>
    </row>
    <row r="54" spans="1:5" x14ac:dyDescent="0.25">
      <c r="B54" s="4"/>
      <c r="D54" s="4"/>
      <c r="E54" s="4"/>
    </row>
    <row r="55" spans="1:5" x14ac:dyDescent="0.25">
      <c r="A55" s="3"/>
    </row>
    <row r="56" spans="1:5" x14ac:dyDescent="0.25">
      <c r="A56" s="3"/>
    </row>
    <row r="57" spans="1:5" x14ac:dyDescent="0.25">
      <c r="A57" s="3"/>
    </row>
    <row r="58" spans="1:5" x14ac:dyDescent="0.25">
      <c r="A58" s="3"/>
    </row>
    <row r="59" spans="1:5" x14ac:dyDescent="0.25">
      <c r="A59" s="4"/>
      <c r="B59" s="6"/>
      <c r="C59" s="18"/>
    </row>
    <row r="60" spans="1:5" x14ac:dyDescent="0.25">
      <c r="A60" s="4"/>
      <c r="B60" s="6"/>
      <c r="C60" s="18"/>
    </row>
    <row r="61" spans="1:5" x14ac:dyDescent="0.25">
      <c r="B61" s="6"/>
      <c r="C61" s="18"/>
    </row>
    <row r="62" spans="1:5" x14ac:dyDescent="0.25">
      <c r="B62" s="6"/>
      <c r="C62" s="18"/>
    </row>
    <row r="63" spans="1:5" x14ac:dyDescent="0.25">
      <c r="B63" s="6"/>
      <c r="C63" s="18"/>
    </row>
    <row r="65" spans="2:5" x14ac:dyDescent="0.25">
      <c r="C65" s="18"/>
    </row>
    <row r="66" spans="2:5" x14ac:dyDescent="0.25">
      <c r="B66" s="6"/>
      <c r="C66" s="18"/>
    </row>
    <row r="67" spans="2:5" x14ac:dyDescent="0.25">
      <c r="B67" s="3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3"/>
      <c r="D83" s="4"/>
      <c r="E83" s="4"/>
    </row>
    <row r="84" spans="2:5" x14ac:dyDescent="0.25">
      <c r="B84" s="3"/>
      <c r="D84" s="4"/>
      <c r="E84" s="4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</sheetData>
  <sheetProtection algorithmName="SHA-512" hashValue="1SERo5m5V98TzzO2VuSWQWDhxEp3y+ZKuH0XueNZdWnk6X7IE4CuTavrJtSn1wpLKTNNPogghyXEHgr+etE6tA==" saltValue="Y+AeNY65A7G14tUOG5tHgw==" spinCount="100000" sheet="1" objects="1" scenarios="1"/>
  <mergeCells count="4">
    <mergeCell ref="E3:E5"/>
    <mergeCell ref="B13:E13"/>
    <mergeCell ref="B25:E25"/>
    <mergeCell ref="B41:E41"/>
  </mergeCells>
  <conditionalFormatting sqref="C43:C51 C27:C39 C15:C23">
    <cfRule type="duplicateValues" dxfId="1" priority="31"/>
  </conditionalFormatting>
  <printOptions horizontalCentered="1"/>
  <pageMargins left="0" right="0" top="0.78740157480314965" bottom="0" header="0.31496062992125984" footer="0.31496062992125984"/>
  <pageSetup paperSize="9" scale="78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BEE8-6E28-4F4E-AA5B-4794437158E5}">
  <dimension ref="A1:F317"/>
  <sheetViews>
    <sheetView showGridLines="0" showRowColHeaders="0" zoomScaleNormal="100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25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409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143</v>
      </c>
      <c r="C15" s="34" t="s">
        <v>292</v>
      </c>
      <c r="D15" s="35"/>
      <c r="E15" s="36"/>
      <c r="F15" s="2"/>
    </row>
    <row r="16" spans="1:6" ht="15" customHeight="1" x14ac:dyDescent="0.25">
      <c r="A16" s="5"/>
      <c r="B16" s="97" t="s">
        <v>144</v>
      </c>
      <c r="C16" s="38" t="s">
        <v>360</v>
      </c>
      <c r="D16" s="39"/>
      <c r="E16" s="40"/>
      <c r="F16" s="2"/>
    </row>
    <row r="17" spans="1:6" ht="15" customHeight="1" x14ac:dyDescent="0.25">
      <c r="A17" s="5"/>
      <c r="B17" s="97" t="s">
        <v>141</v>
      </c>
      <c r="C17" s="38" t="s">
        <v>340</v>
      </c>
      <c r="D17" s="39"/>
      <c r="E17" s="40"/>
    </row>
    <row r="18" spans="1:6" ht="15" customHeight="1" x14ac:dyDescent="0.25">
      <c r="A18" s="5"/>
      <c r="B18" s="97" t="s">
        <v>160</v>
      </c>
      <c r="C18" s="38" t="s">
        <v>314</v>
      </c>
      <c r="D18" s="39"/>
      <c r="E18" s="40"/>
    </row>
    <row r="19" spans="1:6" ht="15" customHeight="1" x14ac:dyDescent="0.25">
      <c r="A19" s="5"/>
      <c r="B19" s="97" t="s">
        <v>139</v>
      </c>
      <c r="C19" s="38" t="s">
        <v>358</v>
      </c>
      <c r="D19" s="39"/>
      <c r="E19" s="40"/>
      <c r="F19" s="2"/>
    </row>
    <row r="20" spans="1:6" ht="15" customHeight="1" x14ac:dyDescent="0.25">
      <c r="A20" s="5"/>
      <c r="B20" s="97" t="s">
        <v>25</v>
      </c>
      <c r="C20" s="38" t="s">
        <v>316</v>
      </c>
      <c r="D20" s="39"/>
      <c r="E20" s="40"/>
    </row>
    <row r="21" spans="1:6" ht="15" customHeight="1" x14ac:dyDescent="0.25">
      <c r="A21" s="5"/>
      <c r="B21" s="97" t="s">
        <v>137</v>
      </c>
      <c r="C21" s="38" t="s">
        <v>353</v>
      </c>
      <c r="D21" s="39"/>
      <c r="E21" s="40"/>
    </row>
    <row r="22" spans="1:6" ht="15" customHeight="1" x14ac:dyDescent="0.25">
      <c r="A22" s="5"/>
      <c r="B22" s="97" t="s">
        <v>142</v>
      </c>
      <c r="C22" s="38" t="s">
        <v>355</v>
      </c>
      <c r="D22" s="39"/>
      <c r="E22" s="40"/>
      <c r="F22" s="2"/>
    </row>
    <row r="23" spans="1:6" ht="15" customHeight="1" x14ac:dyDescent="0.25">
      <c r="A23" s="5"/>
      <c r="B23" s="97" t="s">
        <v>98</v>
      </c>
      <c r="C23" s="38" t="s">
        <v>301</v>
      </c>
      <c r="D23" s="39"/>
      <c r="E23" s="40"/>
    </row>
    <row r="24" spans="1:6" ht="15" customHeight="1" x14ac:dyDescent="0.25">
      <c r="A24" s="5"/>
      <c r="B24" s="97" t="s">
        <v>102</v>
      </c>
      <c r="C24" s="38" t="s">
        <v>356</v>
      </c>
      <c r="D24" s="39"/>
      <c r="E24" s="40"/>
    </row>
    <row r="25" spans="1:6" ht="15" customHeight="1" x14ac:dyDescent="0.25">
      <c r="A25" s="5"/>
      <c r="B25" s="97" t="s">
        <v>15</v>
      </c>
      <c r="C25" s="38" t="s">
        <v>300</v>
      </c>
      <c r="D25" s="39"/>
      <c r="E25" s="40"/>
      <c r="F25" s="2"/>
    </row>
    <row r="26" spans="1:6" ht="15" customHeight="1" x14ac:dyDescent="0.25">
      <c r="A26" s="5"/>
      <c r="B26" s="97" t="s">
        <v>380</v>
      </c>
      <c r="C26" s="38"/>
      <c r="D26" s="39"/>
      <c r="E26" s="40"/>
    </row>
    <row r="27" spans="1:6" ht="15" customHeight="1" thickBot="1" x14ac:dyDescent="0.3">
      <c r="A27" s="5"/>
      <c r="B27" s="98" t="s">
        <v>380</v>
      </c>
      <c r="C27" s="42"/>
      <c r="D27" s="43"/>
      <c r="E27" s="44"/>
    </row>
    <row r="28" spans="1:6" ht="15" customHeight="1" thickBot="1" x14ac:dyDescent="0.3">
      <c r="A28" s="5"/>
      <c r="B28" s="6"/>
      <c r="C28" s="18"/>
    </row>
    <row r="29" spans="1:6" ht="27" customHeight="1" thickBot="1" x14ac:dyDescent="0.3">
      <c r="A29" s="5"/>
      <c r="B29" s="124" t="s">
        <v>5</v>
      </c>
      <c r="C29" s="125"/>
      <c r="D29" s="125"/>
      <c r="E29" s="126"/>
    </row>
    <row r="30" spans="1:6" ht="15" customHeight="1" thickBot="1" x14ac:dyDescent="0.3">
      <c r="A30" s="5"/>
      <c r="B30" s="91" t="s">
        <v>1</v>
      </c>
      <c r="C30" s="92" t="s">
        <v>7</v>
      </c>
      <c r="D30" s="92" t="s">
        <v>2</v>
      </c>
      <c r="E30" s="93" t="s">
        <v>3</v>
      </c>
    </row>
    <row r="31" spans="1:6" ht="15" customHeight="1" x14ac:dyDescent="0.25">
      <c r="A31" s="5"/>
      <c r="B31" s="96" t="s">
        <v>28</v>
      </c>
      <c r="C31" s="34" t="s">
        <v>305</v>
      </c>
      <c r="D31" s="35"/>
      <c r="E31" s="36">
        <v>2000</v>
      </c>
    </row>
    <row r="32" spans="1:6" ht="15" customHeight="1" x14ac:dyDescent="0.25">
      <c r="A32" s="5"/>
      <c r="B32" s="97" t="s">
        <v>83</v>
      </c>
      <c r="C32" s="38" t="s">
        <v>238</v>
      </c>
      <c r="D32" s="39"/>
      <c r="E32" s="40">
        <v>2000</v>
      </c>
    </row>
    <row r="33" spans="1:6" ht="15" customHeight="1" x14ac:dyDescent="0.25">
      <c r="A33" s="5"/>
      <c r="B33" s="97" t="s">
        <v>67</v>
      </c>
      <c r="C33" s="38" t="s">
        <v>220</v>
      </c>
      <c r="D33" s="39"/>
      <c r="E33" s="40">
        <v>4000</v>
      </c>
    </row>
    <row r="34" spans="1:6" ht="15" customHeight="1" x14ac:dyDescent="0.25">
      <c r="A34" s="5"/>
      <c r="B34" s="97" t="s">
        <v>23</v>
      </c>
      <c r="C34" s="38" t="s">
        <v>308</v>
      </c>
      <c r="D34" s="39"/>
      <c r="E34" s="40">
        <v>8000</v>
      </c>
    </row>
    <row r="35" spans="1:6" ht="15" customHeight="1" x14ac:dyDescent="0.25">
      <c r="A35" s="5"/>
      <c r="B35" s="97" t="s">
        <v>169</v>
      </c>
      <c r="C35" s="38" t="s">
        <v>329</v>
      </c>
      <c r="D35" s="39"/>
      <c r="E35" s="40">
        <v>8000</v>
      </c>
    </row>
    <row r="36" spans="1:6" ht="15" customHeight="1" x14ac:dyDescent="0.25">
      <c r="A36" s="5"/>
      <c r="B36" s="97" t="s">
        <v>156</v>
      </c>
      <c r="C36" s="38" t="s">
        <v>309</v>
      </c>
      <c r="D36" s="39"/>
      <c r="E36" s="40">
        <v>16000</v>
      </c>
    </row>
    <row r="37" spans="1:6" ht="15" customHeight="1" x14ac:dyDescent="0.25">
      <c r="A37" s="5"/>
      <c r="B37" s="97" t="s">
        <v>162</v>
      </c>
      <c r="C37" s="38" t="s">
        <v>319</v>
      </c>
      <c r="D37" s="39"/>
      <c r="E37" s="40">
        <v>16000</v>
      </c>
    </row>
    <row r="38" spans="1:6" ht="15" customHeight="1" x14ac:dyDescent="0.25">
      <c r="A38" s="5"/>
      <c r="B38" s="97" t="s">
        <v>157</v>
      </c>
      <c r="C38" s="38" t="s">
        <v>310</v>
      </c>
      <c r="D38" s="39"/>
      <c r="E38" s="40">
        <v>16000</v>
      </c>
    </row>
    <row r="39" spans="1:6" ht="15" customHeight="1" x14ac:dyDescent="0.25">
      <c r="A39" s="5"/>
      <c r="B39" s="97" t="s">
        <v>167</v>
      </c>
      <c r="C39" s="38" t="s">
        <v>327</v>
      </c>
      <c r="D39" s="39"/>
      <c r="E39" s="40"/>
    </row>
    <row r="40" spans="1:6" ht="15" customHeight="1" x14ac:dyDescent="0.25">
      <c r="A40" s="5"/>
      <c r="B40" s="97" t="s">
        <v>11</v>
      </c>
      <c r="C40" s="38" t="s">
        <v>304</v>
      </c>
      <c r="D40" s="39"/>
      <c r="E40" s="40"/>
    </row>
    <row r="41" spans="1:6" ht="15" customHeight="1" x14ac:dyDescent="0.25">
      <c r="A41" s="5"/>
      <c r="B41" s="97" t="s">
        <v>21</v>
      </c>
      <c r="C41" s="38" t="s">
        <v>315</v>
      </c>
      <c r="D41" s="39"/>
      <c r="E41" s="40"/>
    </row>
    <row r="42" spans="1:6" ht="15" customHeight="1" x14ac:dyDescent="0.25">
      <c r="A42" s="5"/>
      <c r="B42" s="97" t="s">
        <v>168</v>
      </c>
      <c r="C42" s="38" t="s">
        <v>328</v>
      </c>
      <c r="D42" s="39"/>
      <c r="E42" s="40"/>
    </row>
    <row r="43" spans="1:6" ht="15" customHeight="1" x14ac:dyDescent="0.25">
      <c r="A43" s="5"/>
      <c r="B43" s="97" t="s">
        <v>11</v>
      </c>
      <c r="C43" s="38" t="s">
        <v>299</v>
      </c>
      <c r="D43" s="39"/>
      <c r="E43" s="40"/>
    </row>
    <row r="44" spans="1:6" ht="15" customHeight="1" x14ac:dyDescent="0.25">
      <c r="A44" s="5"/>
      <c r="B44" s="97" t="s">
        <v>161</v>
      </c>
      <c r="C44" s="38" t="s">
        <v>317</v>
      </c>
      <c r="D44" s="39"/>
      <c r="E44" s="40"/>
    </row>
    <row r="45" spans="1:6" ht="15" customHeight="1" x14ac:dyDescent="0.25">
      <c r="A45" s="5"/>
      <c r="B45" s="97" t="s">
        <v>22</v>
      </c>
      <c r="C45" s="38" t="s">
        <v>318</v>
      </c>
      <c r="D45" s="39"/>
      <c r="E45" s="40"/>
    </row>
    <row r="46" spans="1:6" ht="15" customHeight="1" x14ac:dyDescent="0.25">
      <c r="A46" s="5"/>
      <c r="B46" s="97" t="s">
        <v>380</v>
      </c>
      <c r="C46" s="38"/>
      <c r="D46" s="39"/>
      <c r="E46" s="40"/>
    </row>
    <row r="47" spans="1:6" ht="15" customHeight="1" x14ac:dyDescent="0.25">
      <c r="A47" s="5"/>
      <c r="B47" s="97" t="s">
        <v>380</v>
      </c>
      <c r="C47" s="38"/>
      <c r="D47" s="39" t="s">
        <v>380</v>
      </c>
      <c r="E47" s="40" t="s">
        <v>380</v>
      </c>
      <c r="F47" s="2"/>
    </row>
    <row r="48" spans="1:6" ht="15" customHeight="1" thickBot="1" x14ac:dyDescent="0.3">
      <c r="A48" s="5"/>
      <c r="B48" s="98" t="s">
        <v>380</v>
      </c>
      <c r="C48" s="42"/>
      <c r="D48" s="43" t="s">
        <v>380</v>
      </c>
      <c r="E48" s="44" t="s">
        <v>380</v>
      </c>
    </row>
    <row r="49" spans="1:5" ht="15" customHeight="1" thickBot="1" x14ac:dyDescent="0.3">
      <c r="A49" s="5"/>
      <c r="B49" s="7"/>
      <c r="C49" s="7"/>
    </row>
    <row r="50" spans="1:5" ht="27" customHeight="1" thickBot="1" x14ac:dyDescent="0.3">
      <c r="A50" s="5"/>
      <c r="B50" s="124" t="s">
        <v>6</v>
      </c>
      <c r="C50" s="125"/>
      <c r="D50" s="125"/>
      <c r="E50" s="126"/>
    </row>
    <row r="51" spans="1:5" ht="28.5" customHeight="1" thickBot="1" x14ac:dyDescent="0.3">
      <c r="A51" s="5"/>
      <c r="B51" s="94" t="s">
        <v>1</v>
      </c>
      <c r="C51" s="89" t="s">
        <v>7</v>
      </c>
      <c r="D51" s="89" t="s">
        <v>2</v>
      </c>
      <c r="E51" s="90" t="s">
        <v>3</v>
      </c>
    </row>
    <row r="52" spans="1:5" ht="15" customHeight="1" x14ac:dyDescent="0.25">
      <c r="A52" s="5"/>
      <c r="B52" s="96" t="s">
        <v>159</v>
      </c>
      <c r="C52" s="34" t="s">
        <v>312</v>
      </c>
      <c r="D52" s="35"/>
      <c r="E52" s="36"/>
    </row>
    <row r="53" spans="1:5" ht="15" customHeight="1" x14ac:dyDescent="0.25">
      <c r="A53" s="5"/>
      <c r="B53" s="97" t="s">
        <v>377</v>
      </c>
      <c r="C53" s="38" t="s">
        <v>313</v>
      </c>
      <c r="D53" s="39"/>
      <c r="E53" s="40"/>
    </row>
    <row r="54" spans="1:5" ht="15" customHeight="1" x14ac:dyDescent="0.25">
      <c r="A54" s="5"/>
      <c r="B54" s="97" t="s">
        <v>380</v>
      </c>
      <c r="C54" s="38"/>
      <c r="D54" s="39"/>
      <c r="E54" s="40"/>
    </row>
    <row r="55" spans="1:5" ht="15" customHeight="1" x14ac:dyDescent="0.25">
      <c r="A55" s="5"/>
      <c r="B55" s="37" t="s">
        <v>380</v>
      </c>
      <c r="C55" s="38"/>
      <c r="D55" s="39"/>
      <c r="E55" s="40"/>
    </row>
    <row r="56" spans="1:5" ht="15" customHeight="1" thickBot="1" x14ac:dyDescent="0.3">
      <c r="A56" s="5"/>
      <c r="B56" s="41" t="s">
        <v>380</v>
      </c>
      <c r="C56" s="42"/>
      <c r="D56" s="43"/>
      <c r="E56" s="44"/>
    </row>
    <row r="57" spans="1:5" x14ac:dyDescent="0.25">
      <c r="B57" s="4"/>
      <c r="D57" s="4"/>
      <c r="E57" s="4"/>
    </row>
    <row r="58" spans="1:5" x14ac:dyDescent="0.25">
      <c r="B58" s="4"/>
      <c r="D58" s="4"/>
      <c r="E58" s="4"/>
    </row>
    <row r="59" spans="1:5" x14ac:dyDescent="0.25">
      <c r="A59" s="3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4"/>
      <c r="B63" s="6"/>
      <c r="C63" s="18"/>
    </row>
    <row r="64" spans="1:5" x14ac:dyDescent="0.25">
      <c r="A64" s="4"/>
      <c r="B64" s="6"/>
      <c r="C64" s="18"/>
    </row>
    <row r="65" spans="2:5" x14ac:dyDescent="0.25">
      <c r="B65" s="6"/>
      <c r="C65" s="18"/>
    </row>
    <row r="66" spans="2:5" x14ac:dyDescent="0.25">
      <c r="B66" s="6"/>
      <c r="C66" s="18"/>
    </row>
    <row r="67" spans="2:5" x14ac:dyDescent="0.25">
      <c r="B67" s="6"/>
      <c r="C67" s="18"/>
    </row>
    <row r="69" spans="2:5" x14ac:dyDescent="0.25">
      <c r="C69" s="18"/>
    </row>
    <row r="70" spans="2:5" x14ac:dyDescent="0.25">
      <c r="B70" s="6"/>
      <c r="C70" s="18"/>
    </row>
    <row r="71" spans="2:5" x14ac:dyDescent="0.25">
      <c r="B71" s="3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3"/>
      <c r="D87" s="4"/>
      <c r="E87" s="4"/>
    </row>
    <row r="88" spans="2:5" x14ac:dyDescent="0.25">
      <c r="B88" s="3"/>
      <c r="D88" s="4"/>
      <c r="E88" s="4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</sheetData>
  <sheetProtection algorithmName="SHA-512" hashValue="P2XMEi5k9C6itkeNTRKuyGnjKfk34ZHggdgeoyTKCn3jDfZr1OyKyyiWwvD59ZPwz8uCMlsvYHzCoMH+rAjqQg==" saltValue="4nUfeRdmFSnqsDYr0m9P9Q==" spinCount="100000" sheet="1" objects="1" scenarios="1"/>
  <mergeCells count="4">
    <mergeCell ref="E3:E5"/>
    <mergeCell ref="B13:E13"/>
    <mergeCell ref="B29:E29"/>
    <mergeCell ref="B50:E50"/>
  </mergeCells>
  <conditionalFormatting sqref="C52:C56 C31:C48 C15:C27">
    <cfRule type="duplicateValues" dxfId="0" priority="32"/>
  </conditionalFormatting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7" max="6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5C54-A77C-4C4C-BF89-8108C6D24D08}">
  <dimension ref="A1:F315"/>
  <sheetViews>
    <sheetView showGridLines="0" showRowColHeaders="0" zoomScaleNormal="100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26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410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78</v>
      </c>
      <c r="C15" s="34" t="s">
        <v>232</v>
      </c>
      <c r="D15" s="35"/>
      <c r="E15" s="36"/>
      <c r="F15" s="2"/>
    </row>
    <row r="16" spans="1:6" ht="15" customHeight="1" x14ac:dyDescent="0.25">
      <c r="A16" s="5"/>
      <c r="B16" s="97" t="s">
        <v>18</v>
      </c>
      <c r="C16" s="38" t="s">
        <v>365</v>
      </c>
      <c r="D16" s="39"/>
      <c r="E16" s="40"/>
      <c r="F16" s="2"/>
    </row>
    <row r="17" spans="1:6" ht="15" customHeight="1" x14ac:dyDescent="0.25">
      <c r="A17" s="5"/>
      <c r="B17" s="97" t="s">
        <v>79</v>
      </c>
      <c r="C17" s="38" t="s">
        <v>233</v>
      </c>
      <c r="D17" s="39"/>
      <c r="E17" s="40"/>
    </row>
    <row r="18" spans="1:6" ht="15" customHeight="1" x14ac:dyDescent="0.25">
      <c r="A18" s="5"/>
      <c r="B18" s="97" t="s">
        <v>80</v>
      </c>
      <c r="C18" s="38" t="s">
        <v>234</v>
      </c>
      <c r="D18" s="39"/>
      <c r="E18" s="40"/>
    </row>
    <row r="19" spans="1:6" ht="15" customHeight="1" x14ac:dyDescent="0.25">
      <c r="A19" s="5"/>
      <c r="B19" s="97" t="s">
        <v>81</v>
      </c>
      <c r="C19" s="38" t="s">
        <v>235</v>
      </c>
      <c r="D19" s="39"/>
      <c r="E19" s="40"/>
      <c r="F19" s="2"/>
    </row>
    <row r="20" spans="1:6" ht="15" customHeight="1" x14ac:dyDescent="0.25">
      <c r="A20" s="5"/>
      <c r="B20" s="97" t="s">
        <v>82</v>
      </c>
      <c r="C20" s="38" t="s">
        <v>236</v>
      </c>
      <c r="D20" s="39"/>
      <c r="E20" s="40"/>
    </row>
    <row r="21" spans="1:6" ht="15" customHeight="1" x14ac:dyDescent="0.25">
      <c r="A21" s="5"/>
      <c r="B21" s="97" t="s">
        <v>373</v>
      </c>
      <c r="C21" s="38" t="s">
        <v>237</v>
      </c>
      <c r="D21" s="39"/>
      <c r="E21" s="40"/>
    </row>
    <row r="22" spans="1:6" ht="15" customHeight="1" x14ac:dyDescent="0.25">
      <c r="A22" s="5"/>
      <c r="B22" s="97" t="s">
        <v>380</v>
      </c>
      <c r="C22" s="38"/>
      <c r="D22" s="39"/>
      <c r="E22" s="40"/>
      <c r="F22" s="2"/>
    </row>
    <row r="23" spans="1:6" ht="15" customHeight="1" x14ac:dyDescent="0.25">
      <c r="A23" s="5"/>
      <c r="B23" s="97" t="s">
        <v>380</v>
      </c>
      <c r="C23" s="38"/>
      <c r="D23" s="39"/>
      <c r="E23" s="40"/>
    </row>
    <row r="24" spans="1:6" ht="15" customHeight="1" thickBot="1" x14ac:dyDescent="0.3">
      <c r="A24" s="5"/>
      <c r="B24" s="98" t="s">
        <v>380</v>
      </c>
      <c r="C24" s="42"/>
      <c r="D24" s="43"/>
      <c r="E24" s="44"/>
    </row>
    <row r="25" spans="1:6" ht="15" customHeight="1" thickBot="1" x14ac:dyDescent="0.3">
      <c r="A25" s="5"/>
      <c r="B25" s="6"/>
      <c r="C25" s="18"/>
    </row>
    <row r="26" spans="1:6" ht="27" customHeight="1" thickBot="1" x14ac:dyDescent="0.3">
      <c r="A26" s="5"/>
      <c r="B26" s="124" t="s">
        <v>5</v>
      </c>
      <c r="C26" s="125"/>
      <c r="D26" s="125"/>
      <c r="E26" s="126"/>
    </row>
    <row r="27" spans="1:6" ht="15" customHeight="1" thickBot="1" x14ac:dyDescent="0.3">
      <c r="A27" s="5"/>
      <c r="B27" s="91" t="s">
        <v>1</v>
      </c>
      <c r="C27" s="92" t="s">
        <v>7</v>
      </c>
      <c r="D27" s="92" t="s">
        <v>2</v>
      </c>
      <c r="E27" s="93" t="s">
        <v>3</v>
      </c>
    </row>
    <row r="28" spans="1:6" ht="15" customHeight="1" x14ac:dyDescent="0.25">
      <c r="A28" s="5"/>
      <c r="B28" s="96" t="s">
        <v>64</v>
      </c>
      <c r="C28" s="34" t="s">
        <v>216</v>
      </c>
      <c r="D28" s="35"/>
      <c r="E28" s="36">
        <v>4000</v>
      </c>
    </row>
    <row r="29" spans="1:6" ht="15" customHeight="1" x14ac:dyDescent="0.25">
      <c r="A29" s="5"/>
      <c r="B29" s="97" t="s">
        <v>65</v>
      </c>
      <c r="C29" s="38" t="s">
        <v>217</v>
      </c>
      <c r="D29" s="39"/>
      <c r="E29" s="40">
        <v>4000</v>
      </c>
    </row>
    <row r="30" spans="1:6" ht="15" customHeight="1" x14ac:dyDescent="0.25">
      <c r="A30" s="5"/>
      <c r="B30" s="97" t="s">
        <v>28</v>
      </c>
      <c r="C30" s="38" t="s">
        <v>218</v>
      </c>
      <c r="D30" s="39"/>
      <c r="E30" s="40">
        <v>4000</v>
      </c>
    </row>
    <row r="31" spans="1:6" ht="15" customHeight="1" x14ac:dyDescent="0.25">
      <c r="A31" s="5"/>
      <c r="B31" s="97" t="s">
        <v>66</v>
      </c>
      <c r="C31" s="38" t="s">
        <v>219</v>
      </c>
      <c r="D31" s="39"/>
      <c r="E31" s="40">
        <v>4000</v>
      </c>
    </row>
    <row r="32" spans="1:6" ht="15" customHeight="1" x14ac:dyDescent="0.25">
      <c r="A32" s="5"/>
      <c r="B32" s="97" t="s">
        <v>67</v>
      </c>
      <c r="C32" s="38" t="s">
        <v>220</v>
      </c>
      <c r="D32" s="39"/>
      <c r="E32" s="40">
        <v>4000</v>
      </c>
    </row>
    <row r="33" spans="1:6" ht="15" customHeight="1" x14ac:dyDescent="0.25">
      <c r="A33" s="5"/>
      <c r="B33" s="97" t="s">
        <v>68</v>
      </c>
      <c r="C33" s="38" t="s">
        <v>221</v>
      </c>
      <c r="D33" s="39"/>
      <c r="E33" s="40">
        <v>8000</v>
      </c>
    </row>
    <row r="34" spans="1:6" ht="15" customHeight="1" x14ac:dyDescent="0.25">
      <c r="A34" s="5"/>
      <c r="B34" s="97" t="s">
        <v>53</v>
      </c>
      <c r="C34" s="38" t="s">
        <v>223</v>
      </c>
      <c r="D34" s="39"/>
      <c r="E34" s="40">
        <v>8000</v>
      </c>
    </row>
    <row r="35" spans="1:6" ht="15" customHeight="1" x14ac:dyDescent="0.25">
      <c r="A35" s="5"/>
      <c r="B35" s="97" t="s">
        <v>70</v>
      </c>
      <c r="C35" s="38" t="s">
        <v>224</v>
      </c>
      <c r="D35" s="39"/>
      <c r="E35" s="40">
        <v>8000</v>
      </c>
    </row>
    <row r="36" spans="1:6" ht="15" customHeight="1" x14ac:dyDescent="0.25">
      <c r="A36" s="5"/>
      <c r="B36" s="97" t="s">
        <v>71</v>
      </c>
      <c r="C36" s="38" t="s">
        <v>225</v>
      </c>
      <c r="D36" s="39"/>
      <c r="E36" s="40">
        <v>8000</v>
      </c>
    </row>
    <row r="37" spans="1:6" ht="15" customHeight="1" x14ac:dyDescent="0.25">
      <c r="A37" s="5"/>
      <c r="B37" s="97" t="s">
        <v>72</v>
      </c>
      <c r="C37" s="38" t="s">
        <v>226</v>
      </c>
      <c r="D37" s="39"/>
      <c r="E37" s="40">
        <v>16000</v>
      </c>
    </row>
    <row r="38" spans="1:6" ht="15" customHeight="1" x14ac:dyDescent="0.25">
      <c r="A38" s="5"/>
      <c r="B38" s="97" t="s">
        <v>73</v>
      </c>
      <c r="C38" s="38" t="s">
        <v>227</v>
      </c>
      <c r="D38" s="39"/>
      <c r="E38" s="40">
        <v>16000</v>
      </c>
    </row>
    <row r="39" spans="1:6" ht="15" customHeight="1" x14ac:dyDescent="0.25">
      <c r="A39" s="5"/>
      <c r="B39" s="97" t="s">
        <v>74</v>
      </c>
      <c r="C39" s="38" t="s">
        <v>228</v>
      </c>
      <c r="D39" s="39"/>
      <c r="E39" s="40">
        <v>16000</v>
      </c>
    </row>
    <row r="40" spans="1:6" ht="15" customHeight="1" x14ac:dyDescent="0.25">
      <c r="A40" s="5"/>
      <c r="B40" s="97" t="s">
        <v>75</v>
      </c>
      <c r="C40" s="38" t="s">
        <v>229</v>
      </c>
      <c r="D40" s="39"/>
      <c r="E40" s="40">
        <v>16000</v>
      </c>
    </row>
    <row r="41" spans="1:6" ht="15" customHeight="1" x14ac:dyDescent="0.25">
      <c r="A41" s="5"/>
      <c r="B41" s="97" t="s">
        <v>76</v>
      </c>
      <c r="C41" s="38" t="s">
        <v>230</v>
      </c>
      <c r="D41" s="39"/>
      <c r="E41" s="40">
        <v>16000</v>
      </c>
    </row>
    <row r="42" spans="1:6" ht="15" customHeight="1" x14ac:dyDescent="0.25">
      <c r="A42" s="5"/>
      <c r="B42" s="97" t="s">
        <v>77</v>
      </c>
      <c r="C42" s="38" t="s">
        <v>231</v>
      </c>
      <c r="D42" s="39"/>
      <c r="E42" s="40">
        <v>16000</v>
      </c>
    </row>
    <row r="43" spans="1:6" ht="15" customHeight="1" x14ac:dyDescent="0.25">
      <c r="A43" s="5"/>
      <c r="B43" s="97" t="s">
        <v>380</v>
      </c>
      <c r="C43" s="38"/>
      <c r="D43" s="39"/>
      <c r="E43" s="40" t="s">
        <v>380</v>
      </c>
    </row>
    <row r="44" spans="1:6" ht="15" customHeight="1" x14ac:dyDescent="0.25">
      <c r="A44" s="5"/>
      <c r="B44" s="97" t="s">
        <v>380</v>
      </c>
      <c r="C44" s="38"/>
      <c r="D44" s="39" t="s">
        <v>380</v>
      </c>
      <c r="E44" s="40" t="s">
        <v>380</v>
      </c>
      <c r="F44" s="2"/>
    </row>
    <row r="45" spans="1:6" ht="15" customHeight="1" thickBot="1" x14ac:dyDescent="0.3">
      <c r="A45" s="5"/>
      <c r="B45" s="98" t="s">
        <v>380</v>
      </c>
      <c r="C45" s="42"/>
      <c r="D45" s="43" t="s">
        <v>380</v>
      </c>
      <c r="E45" s="44" t="s">
        <v>380</v>
      </c>
    </row>
    <row r="46" spans="1:6" ht="15" customHeight="1" thickBot="1" x14ac:dyDescent="0.3">
      <c r="A46" s="5"/>
      <c r="B46" s="7"/>
      <c r="C46" s="7"/>
    </row>
    <row r="47" spans="1:6" ht="27" customHeight="1" thickBot="1" x14ac:dyDescent="0.3">
      <c r="A47" s="5"/>
      <c r="B47" s="124" t="s">
        <v>6</v>
      </c>
      <c r="C47" s="125"/>
      <c r="D47" s="125"/>
      <c r="E47" s="126"/>
    </row>
    <row r="48" spans="1:6" ht="28.5" customHeight="1" thickBot="1" x14ac:dyDescent="0.3">
      <c r="A48" s="5"/>
      <c r="B48" s="94" t="s">
        <v>1</v>
      </c>
      <c r="C48" s="89" t="s">
        <v>7</v>
      </c>
      <c r="D48" s="89" t="s">
        <v>2</v>
      </c>
      <c r="E48" s="90" t="s">
        <v>3</v>
      </c>
    </row>
    <row r="49" spans="1:5" ht="15" customHeight="1" x14ac:dyDescent="0.25">
      <c r="A49" s="5"/>
      <c r="B49" s="96" t="s">
        <v>380</v>
      </c>
      <c r="C49" s="34"/>
      <c r="D49" s="35" t="s">
        <v>380</v>
      </c>
      <c r="E49" s="36" t="s">
        <v>380</v>
      </c>
    </row>
    <row r="50" spans="1:5" ht="15" customHeight="1" x14ac:dyDescent="0.25">
      <c r="A50" s="5"/>
      <c r="B50" s="97" t="s">
        <v>380</v>
      </c>
      <c r="C50" s="38"/>
      <c r="D50" s="39" t="s">
        <v>380</v>
      </c>
      <c r="E50" s="40" t="s">
        <v>380</v>
      </c>
    </row>
    <row r="51" spans="1:5" ht="15" customHeight="1" x14ac:dyDescent="0.25">
      <c r="A51" s="5"/>
      <c r="B51" s="37" t="s">
        <v>380</v>
      </c>
      <c r="C51" s="38"/>
      <c r="D51" s="39" t="s">
        <v>380</v>
      </c>
      <c r="E51" s="40" t="s">
        <v>380</v>
      </c>
    </row>
    <row r="52" spans="1:5" ht="15" customHeight="1" x14ac:dyDescent="0.25">
      <c r="A52" s="5"/>
      <c r="B52" s="37" t="s">
        <v>380</v>
      </c>
      <c r="C52" s="38"/>
      <c r="D52" s="39" t="s">
        <v>380</v>
      </c>
      <c r="E52" s="40" t="s">
        <v>380</v>
      </c>
    </row>
    <row r="53" spans="1:5" ht="15" customHeight="1" x14ac:dyDescent="0.25">
      <c r="A53" s="5"/>
      <c r="B53" s="37" t="s">
        <v>380</v>
      </c>
      <c r="C53" s="38"/>
      <c r="D53" s="39" t="s">
        <v>380</v>
      </c>
      <c r="E53" s="40" t="s">
        <v>380</v>
      </c>
    </row>
    <row r="54" spans="1:5" ht="15" customHeight="1" thickBot="1" x14ac:dyDescent="0.3">
      <c r="A54" s="5"/>
      <c r="B54" s="41" t="s">
        <v>380</v>
      </c>
      <c r="C54" s="42"/>
      <c r="D54" s="43" t="s">
        <v>380</v>
      </c>
      <c r="E54" s="44" t="s">
        <v>380</v>
      </c>
    </row>
    <row r="55" spans="1:5" x14ac:dyDescent="0.25">
      <c r="B55" s="4"/>
      <c r="D55" s="4"/>
      <c r="E55" s="4"/>
    </row>
    <row r="56" spans="1:5" x14ac:dyDescent="0.25">
      <c r="B56" s="4"/>
      <c r="D56" s="4"/>
      <c r="E56" s="4"/>
    </row>
    <row r="57" spans="1:5" x14ac:dyDescent="0.25">
      <c r="A57" s="3"/>
    </row>
    <row r="58" spans="1:5" x14ac:dyDescent="0.25">
      <c r="A58" s="3"/>
    </row>
    <row r="59" spans="1:5" x14ac:dyDescent="0.25">
      <c r="A59" s="3"/>
    </row>
    <row r="60" spans="1:5" x14ac:dyDescent="0.25">
      <c r="A60" s="3"/>
    </row>
    <row r="61" spans="1:5" x14ac:dyDescent="0.25">
      <c r="A61" s="4"/>
      <c r="B61" s="6"/>
      <c r="C61" s="18"/>
    </row>
    <row r="62" spans="1:5" x14ac:dyDescent="0.25">
      <c r="A62" s="4"/>
      <c r="B62" s="6"/>
      <c r="C62" s="18"/>
    </row>
    <row r="63" spans="1:5" x14ac:dyDescent="0.25">
      <c r="B63" s="6"/>
      <c r="C63" s="18"/>
    </row>
    <row r="64" spans="1:5" x14ac:dyDescent="0.25">
      <c r="B64" s="6"/>
      <c r="C64" s="18"/>
    </row>
    <row r="65" spans="2:5" x14ac:dyDescent="0.25">
      <c r="B65" s="6"/>
      <c r="C65" s="18"/>
    </row>
    <row r="67" spans="2:5" x14ac:dyDescent="0.25">
      <c r="C67" s="18"/>
    </row>
    <row r="68" spans="2:5" x14ac:dyDescent="0.25">
      <c r="B68" s="6"/>
      <c r="C68" s="18"/>
    </row>
    <row r="69" spans="2:5" x14ac:dyDescent="0.25">
      <c r="B69" s="3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3"/>
      <c r="D85" s="4"/>
      <c r="E85" s="4"/>
    </row>
    <row r="86" spans="2:5" x14ac:dyDescent="0.25">
      <c r="B86" s="3"/>
      <c r="D86" s="4"/>
      <c r="E86" s="4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</sheetData>
  <sheetProtection algorithmName="SHA-512" hashValue="hOsPxQRqGzR4QQjZ4NajOInfOxVgVICpwDovVJwxDRR68ZLxTTXLs190RRT0iW8p0QPgBQdn/WdH+WDwHsGVvw==" saltValue="n9HLjk7iBEZjxwhMdDiO8g==" spinCount="100000" sheet="1" objects="1" scenarios="1"/>
  <mergeCells count="4">
    <mergeCell ref="E3:E5"/>
    <mergeCell ref="B13:E13"/>
    <mergeCell ref="B26:E26"/>
    <mergeCell ref="B47:E47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5" max="6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7551-14A5-4578-9558-280DF0A718D1}">
  <dimension ref="A1:F311"/>
  <sheetViews>
    <sheetView showGridLines="0" showRowColHeaders="0" zoomScaleNormal="100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7" width="9.109375" style="4"/>
    <col min="8" max="8" width="8.44140625" style="4" customWidth="1"/>
    <col min="9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27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411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104</v>
      </c>
      <c r="C15" s="34" t="s">
        <v>367</v>
      </c>
      <c r="D15" s="35"/>
      <c r="E15" s="36"/>
      <c r="F15" s="2"/>
    </row>
    <row r="16" spans="1:6" ht="15" customHeight="1" x14ac:dyDescent="0.25">
      <c r="A16" s="5"/>
      <c r="B16" s="97" t="s">
        <v>88</v>
      </c>
      <c r="C16" s="38" t="s">
        <v>368</v>
      </c>
      <c r="D16" s="39"/>
      <c r="E16" s="40"/>
      <c r="F16" s="2"/>
    </row>
    <row r="17" spans="1:6" ht="15" customHeight="1" x14ac:dyDescent="0.25">
      <c r="A17" s="5"/>
      <c r="B17" s="97" t="s">
        <v>22</v>
      </c>
      <c r="C17" s="38" t="s">
        <v>369</v>
      </c>
      <c r="D17" s="39"/>
      <c r="E17" s="40"/>
    </row>
    <row r="18" spans="1:6" ht="15" customHeight="1" x14ac:dyDescent="0.25">
      <c r="A18" s="5"/>
      <c r="B18" s="97" t="s">
        <v>89</v>
      </c>
      <c r="C18" s="38" t="s">
        <v>370</v>
      </c>
      <c r="D18" s="39"/>
      <c r="E18" s="40"/>
    </row>
    <row r="19" spans="1:6" ht="15" customHeight="1" x14ac:dyDescent="0.25">
      <c r="A19" s="5"/>
      <c r="B19" s="97" t="s">
        <v>142</v>
      </c>
      <c r="C19" s="38" t="s">
        <v>355</v>
      </c>
      <c r="D19" s="39"/>
      <c r="E19" s="40"/>
      <c r="F19" s="2"/>
    </row>
    <row r="20" spans="1:6" ht="15" customHeight="1" x14ac:dyDescent="0.25">
      <c r="A20" s="5"/>
      <c r="B20" s="97" t="s">
        <v>15</v>
      </c>
      <c r="C20" s="38" t="s">
        <v>371</v>
      </c>
      <c r="D20" s="39"/>
      <c r="E20" s="40"/>
    </row>
    <row r="21" spans="1:6" ht="15" customHeight="1" x14ac:dyDescent="0.25">
      <c r="A21" s="5"/>
      <c r="B21" s="97" t="s">
        <v>134</v>
      </c>
      <c r="C21" s="38" t="s">
        <v>350</v>
      </c>
      <c r="D21" s="39"/>
      <c r="E21" s="40"/>
    </row>
    <row r="22" spans="1:6" ht="15" customHeight="1" x14ac:dyDescent="0.25">
      <c r="A22" s="5"/>
      <c r="B22" s="97" t="s">
        <v>102</v>
      </c>
      <c r="C22" s="38" t="s">
        <v>356</v>
      </c>
      <c r="D22" s="39"/>
      <c r="E22" s="40"/>
      <c r="F22" s="2"/>
    </row>
    <row r="23" spans="1:6" ht="15" customHeight="1" x14ac:dyDescent="0.25">
      <c r="A23" s="5"/>
      <c r="B23" s="97" t="s">
        <v>90</v>
      </c>
      <c r="C23" s="38" t="s">
        <v>372</v>
      </c>
      <c r="D23" s="39"/>
      <c r="E23" s="40"/>
    </row>
    <row r="24" spans="1:6" ht="15" customHeight="1" x14ac:dyDescent="0.25">
      <c r="A24" s="5"/>
      <c r="B24" s="97" t="s">
        <v>380</v>
      </c>
      <c r="C24" s="38"/>
      <c r="D24" s="39"/>
      <c r="E24" s="40"/>
    </row>
    <row r="25" spans="1:6" ht="15" customHeight="1" thickBot="1" x14ac:dyDescent="0.3">
      <c r="A25" s="5"/>
      <c r="B25" s="98" t="s">
        <v>380</v>
      </c>
      <c r="C25" s="42"/>
      <c r="D25" s="43"/>
      <c r="E25" s="44"/>
    </row>
    <row r="26" spans="1:6" ht="15" customHeight="1" thickBot="1" x14ac:dyDescent="0.3">
      <c r="A26" s="5"/>
      <c r="B26" s="6"/>
      <c r="C26" s="18"/>
    </row>
    <row r="27" spans="1:6" ht="27" customHeight="1" thickBot="1" x14ac:dyDescent="0.3">
      <c r="A27" s="5"/>
      <c r="B27" s="124" t="s">
        <v>5</v>
      </c>
      <c r="C27" s="125"/>
      <c r="D27" s="125"/>
      <c r="E27" s="126"/>
    </row>
    <row r="28" spans="1:6" ht="15" customHeight="1" thickBot="1" x14ac:dyDescent="0.3">
      <c r="A28" s="5"/>
      <c r="B28" s="91" t="s">
        <v>1</v>
      </c>
      <c r="C28" s="92" t="s">
        <v>7</v>
      </c>
      <c r="D28" s="92" t="s">
        <v>2</v>
      </c>
      <c r="E28" s="93" t="s">
        <v>3</v>
      </c>
    </row>
    <row r="29" spans="1:6" ht="15" customHeight="1" x14ac:dyDescent="0.25">
      <c r="A29" s="5"/>
      <c r="B29" s="96" t="s">
        <v>83</v>
      </c>
      <c r="C29" s="34" t="s">
        <v>238</v>
      </c>
      <c r="D29" s="35"/>
      <c r="E29" s="36">
        <v>2000</v>
      </c>
    </row>
    <row r="30" spans="1:6" ht="15" customHeight="1" x14ac:dyDescent="0.25">
      <c r="A30" s="5"/>
      <c r="B30" s="97" t="s">
        <v>28</v>
      </c>
      <c r="C30" s="38" t="s">
        <v>239</v>
      </c>
      <c r="D30" s="39"/>
      <c r="E30" s="40">
        <v>4000</v>
      </c>
    </row>
    <row r="31" spans="1:6" ht="15" customHeight="1" x14ac:dyDescent="0.25">
      <c r="A31" s="5"/>
      <c r="B31" s="97" t="s">
        <v>67</v>
      </c>
      <c r="C31" s="38" t="s">
        <v>220</v>
      </c>
      <c r="D31" s="39"/>
      <c r="E31" s="40">
        <v>4000</v>
      </c>
    </row>
    <row r="32" spans="1:6" ht="15" customHeight="1" x14ac:dyDescent="0.25">
      <c r="A32" s="5"/>
      <c r="B32" s="97" t="s">
        <v>84</v>
      </c>
      <c r="C32" s="38" t="s">
        <v>240</v>
      </c>
      <c r="D32" s="39"/>
      <c r="E32" s="40">
        <v>8000</v>
      </c>
    </row>
    <row r="33" spans="1:6" ht="15" customHeight="1" x14ac:dyDescent="0.25">
      <c r="A33" s="5"/>
      <c r="B33" s="97" t="s">
        <v>164</v>
      </c>
      <c r="C33" s="38" t="s">
        <v>321</v>
      </c>
      <c r="D33" s="39"/>
      <c r="E33" s="40">
        <v>8000</v>
      </c>
    </row>
    <row r="34" spans="1:6" ht="15" customHeight="1" x14ac:dyDescent="0.25">
      <c r="A34" s="5"/>
      <c r="B34" s="97" t="s">
        <v>85</v>
      </c>
      <c r="C34" s="38" t="s">
        <v>366</v>
      </c>
      <c r="D34" s="39"/>
      <c r="E34" s="40">
        <v>16000</v>
      </c>
    </row>
    <row r="35" spans="1:6" ht="15" customHeight="1" x14ac:dyDescent="0.25">
      <c r="A35" s="5"/>
      <c r="B35" s="97" t="s">
        <v>26</v>
      </c>
      <c r="C35" s="38" t="s">
        <v>241</v>
      </c>
      <c r="D35" s="39"/>
      <c r="E35" s="40">
        <v>16000</v>
      </c>
    </row>
    <row r="36" spans="1:6" ht="15" customHeight="1" x14ac:dyDescent="0.25">
      <c r="A36" s="5"/>
      <c r="B36" s="97" t="s">
        <v>86</v>
      </c>
      <c r="C36" s="38" t="s">
        <v>242</v>
      </c>
      <c r="D36" s="39"/>
      <c r="E36" s="40">
        <v>16000</v>
      </c>
    </row>
    <row r="37" spans="1:6" ht="15" customHeight="1" x14ac:dyDescent="0.25">
      <c r="A37" s="5"/>
      <c r="B37" s="97" t="s">
        <v>87</v>
      </c>
      <c r="C37" s="38" t="s">
        <v>243</v>
      </c>
      <c r="D37" s="39"/>
      <c r="E37" s="40">
        <v>16000</v>
      </c>
    </row>
    <row r="38" spans="1:6" ht="15" customHeight="1" x14ac:dyDescent="0.25">
      <c r="A38" s="5"/>
      <c r="B38" s="97" t="s">
        <v>380</v>
      </c>
      <c r="C38" s="38"/>
      <c r="D38" s="39"/>
      <c r="E38" s="40" t="s">
        <v>380</v>
      </c>
    </row>
    <row r="39" spans="1:6" ht="15" customHeight="1" x14ac:dyDescent="0.25">
      <c r="A39" s="5"/>
      <c r="B39" s="97" t="s">
        <v>380</v>
      </c>
      <c r="C39" s="38"/>
      <c r="D39" s="39" t="s">
        <v>380</v>
      </c>
      <c r="E39" s="40" t="s">
        <v>380</v>
      </c>
      <c r="F39" s="2"/>
    </row>
    <row r="40" spans="1:6" ht="15" customHeight="1" thickBot="1" x14ac:dyDescent="0.3">
      <c r="A40" s="5"/>
      <c r="B40" s="98" t="s">
        <v>380</v>
      </c>
      <c r="C40" s="42"/>
      <c r="D40" s="43" t="s">
        <v>380</v>
      </c>
      <c r="E40" s="44" t="s">
        <v>380</v>
      </c>
    </row>
    <row r="41" spans="1:6" ht="15" customHeight="1" thickBot="1" x14ac:dyDescent="0.3">
      <c r="A41" s="5"/>
      <c r="B41" s="7"/>
      <c r="C41" s="7"/>
    </row>
    <row r="42" spans="1:6" ht="27" customHeight="1" thickBot="1" x14ac:dyDescent="0.3">
      <c r="A42" s="5"/>
      <c r="B42" s="124" t="s">
        <v>6</v>
      </c>
      <c r="C42" s="125"/>
      <c r="D42" s="125"/>
      <c r="E42" s="126"/>
    </row>
    <row r="43" spans="1:6" ht="28.5" customHeight="1" thickBot="1" x14ac:dyDescent="0.3">
      <c r="A43" s="5"/>
      <c r="B43" s="94" t="s">
        <v>1</v>
      </c>
      <c r="C43" s="89" t="s">
        <v>7</v>
      </c>
      <c r="D43" s="89" t="s">
        <v>2</v>
      </c>
      <c r="E43" s="90" t="s">
        <v>3</v>
      </c>
    </row>
    <row r="44" spans="1:6" ht="15" customHeight="1" x14ac:dyDescent="0.25">
      <c r="A44" s="5"/>
      <c r="B44" s="96" t="s">
        <v>380</v>
      </c>
      <c r="C44" s="34"/>
      <c r="D44" s="35"/>
      <c r="E44" s="36"/>
    </row>
    <row r="45" spans="1:6" ht="15" customHeight="1" x14ac:dyDescent="0.25">
      <c r="A45" s="5"/>
      <c r="B45" s="97" t="s">
        <v>380</v>
      </c>
      <c r="C45" s="38"/>
      <c r="D45" s="39"/>
      <c r="E45" s="40"/>
    </row>
    <row r="46" spans="1:6" ht="15" customHeight="1" x14ac:dyDescent="0.25">
      <c r="A46" s="5"/>
      <c r="B46" s="37" t="s">
        <v>380</v>
      </c>
      <c r="C46" s="38"/>
      <c r="D46" s="39"/>
      <c r="E46" s="40"/>
    </row>
    <row r="47" spans="1:6" ht="15" customHeight="1" x14ac:dyDescent="0.25">
      <c r="A47" s="5"/>
      <c r="B47" s="37" t="s">
        <v>380</v>
      </c>
      <c r="C47" s="38"/>
      <c r="D47" s="39"/>
      <c r="E47" s="40"/>
    </row>
    <row r="48" spans="1:6" ht="15" customHeight="1" x14ac:dyDescent="0.25">
      <c r="A48" s="5"/>
      <c r="B48" s="37" t="s">
        <v>380</v>
      </c>
      <c r="C48" s="38"/>
      <c r="D48" s="39"/>
      <c r="E48" s="40"/>
    </row>
    <row r="49" spans="1:5" ht="15" customHeight="1" x14ac:dyDescent="0.25">
      <c r="A49" s="5"/>
      <c r="B49" s="37" t="s">
        <v>380</v>
      </c>
      <c r="C49" s="38"/>
      <c r="D49" s="39"/>
      <c r="E49" s="40"/>
    </row>
    <row r="50" spans="1:5" ht="15" customHeight="1" thickBot="1" x14ac:dyDescent="0.3">
      <c r="A50" s="5"/>
      <c r="B50" s="41" t="s">
        <v>380</v>
      </c>
      <c r="C50" s="42"/>
      <c r="D50" s="43"/>
      <c r="E50" s="44"/>
    </row>
    <row r="51" spans="1:5" x14ac:dyDescent="0.25">
      <c r="B51" s="4"/>
      <c r="D51" s="4"/>
      <c r="E51" s="4"/>
    </row>
    <row r="52" spans="1:5" x14ac:dyDescent="0.25">
      <c r="B52" s="4"/>
      <c r="D52" s="4"/>
      <c r="E52" s="4"/>
    </row>
    <row r="53" spans="1:5" x14ac:dyDescent="0.25">
      <c r="A53" s="3"/>
    </row>
    <row r="54" spans="1:5" x14ac:dyDescent="0.25">
      <c r="A54" s="3"/>
    </row>
    <row r="55" spans="1:5" x14ac:dyDescent="0.25">
      <c r="A55" s="3"/>
    </row>
    <row r="56" spans="1:5" x14ac:dyDescent="0.25">
      <c r="A56" s="3"/>
    </row>
    <row r="57" spans="1:5" x14ac:dyDescent="0.25">
      <c r="A57" s="4"/>
      <c r="B57" s="6"/>
      <c r="C57" s="18"/>
    </row>
    <row r="58" spans="1:5" x14ac:dyDescent="0.25">
      <c r="A58" s="4"/>
      <c r="B58" s="6"/>
      <c r="C58" s="18"/>
    </row>
    <row r="59" spans="1:5" x14ac:dyDescent="0.25">
      <c r="B59" s="6"/>
      <c r="C59" s="18"/>
    </row>
    <row r="60" spans="1:5" x14ac:dyDescent="0.25">
      <c r="B60" s="6"/>
      <c r="C60" s="18"/>
    </row>
    <row r="61" spans="1:5" x14ac:dyDescent="0.25">
      <c r="B61" s="6"/>
      <c r="C61" s="18"/>
    </row>
    <row r="63" spans="1:5" x14ac:dyDescent="0.25">
      <c r="C63" s="18"/>
    </row>
    <row r="64" spans="1:5" x14ac:dyDescent="0.25">
      <c r="B64" s="6"/>
      <c r="C64" s="18"/>
    </row>
    <row r="65" spans="2:5" x14ac:dyDescent="0.25">
      <c r="B65" s="3"/>
      <c r="D65" s="4"/>
      <c r="E65" s="4"/>
    </row>
    <row r="66" spans="2:5" x14ac:dyDescent="0.25">
      <c r="B66" s="4"/>
      <c r="D66" s="4"/>
      <c r="E66" s="4"/>
    </row>
    <row r="67" spans="2:5" x14ac:dyDescent="0.25">
      <c r="B67" s="4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3"/>
      <c r="D81" s="4"/>
      <c r="E81" s="4"/>
    </row>
    <row r="82" spans="2:5" x14ac:dyDescent="0.25">
      <c r="B82" s="3"/>
      <c r="D82" s="4"/>
      <c r="E82" s="4"/>
    </row>
    <row r="186" spans="6:6" x14ac:dyDescent="0.25">
      <c r="F186" s="2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</sheetData>
  <sheetProtection algorithmName="SHA-512" hashValue="/79Vu9o32PRRh1kPf8aouuJC56AkVGWL7xd0F3WcHih0j5H9BA+E95ikBt1mQ9kTYyFxvXT9zITJ4ydqPwaLPw==" saltValue="KrRqk4QM8s1WjaF7UkkNtg==" spinCount="100000" sheet="1" objects="1" scenarios="1" insertHyperlinks="0"/>
  <mergeCells count="4">
    <mergeCell ref="E3:E5"/>
    <mergeCell ref="B13:E13"/>
    <mergeCell ref="B27:E27"/>
    <mergeCell ref="B42:E42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6FF9-F46F-438A-9C10-5DC5497B2C01}">
  <dimension ref="A1:F312"/>
  <sheetViews>
    <sheetView showGridLines="0" showRowColHeaders="0" zoomScaleNormal="100" zoomScaleSheetLayoutView="100" workbookViewId="0">
      <selection activeCell="J26" sqref="J2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387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40</v>
      </c>
      <c r="C15" s="34" t="s">
        <v>184</v>
      </c>
      <c r="D15" s="35"/>
      <c r="E15" s="36"/>
      <c r="F15" s="2"/>
    </row>
    <row r="16" spans="1:6" ht="15" customHeight="1" x14ac:dyDescent="0.25">
      <c r="A16" s="5"/>
      <c r="B16" s="97" t="s">
        <v>15</v>
      </c>
      <c r="C16" s="38" t="s">
        <v>185</v>
      </c>
      <c r="D16" s="39"/>
      <c r="E16" s="40"/>
      <c r="F16" s="2"/>
    </row>
    <row r="17" spans="1:6" ht="15" customHeight="1" x14ac:dyDescent="0.25">
      <c r="A17" s="5"/>
      <c r="B17" s="97" t="s">
        <v>41</v>
      </c>
      <c r="C17" s="38" t="s">
        <v>186</v>
      </c>
      <c r="D17" s="39"/>
      <c r="E17" s="40"/>
    </row>
    <row r="18" spans="1:6" ht="15" customHeight="1" x14ac:dyDescent="0.25">
      <c r="A18" s="5"/>
      <c r="B18" s="97" t="s">
        <v>42</v>
      </c>
      <c r="C18" s="38" t="s">
        <v>187</v>
      </c>
      <c r="D18" s="39"/>
      <c r="E18" s="40"/>
    </row>
    <row r="19" spans="1:6" ht="15" customHeight="1" x14ac:dyDescent="0.25">
      <c r="A19" s="5"/>
      <c r="B19" s="97" t="s">
        <v>43</v>
      </c>
      <c r="C19" s="38" t="s">
        <v>188</v>
      </c>
      <c r="D19" s="39"/>
      <c r="E19" s="40"/>
      <c r="F19" s="2"/>
    </row>
    <row r="20" spans="1:6" ht="15" customHeight="1" x14ac:dyDescent="0.25">
      <c r="A20" s="5"/>
      <c r="B20" s="97" t="s">
        <v>44</v>
      </c>
      <c r="C20" s="38" t="s">
        <v>189</v>
      </c>
      <c r="D20" s="39"/>
      <c r="E20" s="40"/>
    </row>
    <row r="21" spans="1:6" ht="15" customHeight="1" x14ac:dyDescent="0.25">
      <c r="A21" s="5"/>
      <c r="B21" s="97" t="s">
        <v>41</v>
      </c>
      <c r="C21" s="38" t="s">
        <v>186</v>
      </c>
      <c r="D21" s="39"/>
      <c r="E21" s="40"/>
    </row>
    <row r="22" spans="1:6" ht="15" customHeight="1" x14ac:dyDescent="0.25">
      <c r="A22" s="5"/>
      <c r="B22" s="97" t="s">
        <v>45</v>
      </c>
      <c r="C22" s="38" t="s">
        <v>190</v>
      </c>
      <c r="D22" s="39"/>
      <c r="E22" s="40"/>
      <c r="F22" s="2"/>
    </row>
    <row r="23" spans="1:6" ht="15" customHeight="1" x14ac:dyDescent="0.25">
      <c r="A23" s="5"/>
      <c r="B23" s="97" t="s">
        <v>20</v>
      </c>
      <c r="C23" s="38" t="s">
        <v>191</v>
      </c>
      <c r="D23" s="39"/>
      <c r="E23" s="40"/>
    </row>
    <row r="24" spans="1:6" ht="15" customHeight="1" x14ac:dyDescent="0.25">
      <c r="A24" s="5"/>
      <c r="B24" s="97" t="s">
        <v>380</v>
      </c>
      <c r="C24" s="38"/>
      <c r="D24" s="39"/>
      <c r="E24" s="40"/>
    </row>
    <row r="25" spans="1:6" ht="15" customHeight="1" thickBot="1" x14ac:dyDescent="0.3">
      <c r="A25" s="5"/>
      <c r="B25" s="98" t="s">
        <v>380</v>
      </c>
      <c r="C25" s="42"/>
      <c r="D25" s="43"/>
      <c r="E25" s="44"/>
    </row>
    <row r="26" spans="1:6" ht="15" customHeight="1" thickBot="1" x14ac:dyDescent="0.3">
      <c r="A26" s="5"/>
      <c r="B26" s="6"/>
      <c r="C26" s="18"/>
    </row>
    <row r="27" spans="1:6" ht="27" customHeight="1" thickBot="1" x14ac:dyDescent="0.3">
      <c r="A27" s="5"/>
      <c r="B27" s="124" t="s">
        <v>5</v>
      </c>
      <c r="C27" s="125"/>
      <c r="D27" s="125"/>
      <c r="E27" s="126"/>
    </row>
    <row r="28" spans="1:6" ht="15" customHeight="1" thickBot="1" x14ac:dyDescent="0.3">
      <c r="A28" s="5"/>
      <c r="B28" s="91" t="s">
        <v>1</v>
      </c>
      <c r="C28" s="92" t="s">
        <v>7</v>
      </c>
      <c r="D28" s="92" t="s">
        <v>2</v>
      </c>
      <c r="E28" s="93" t="s">
        <v>3</v>
      </c>
    </row>
    <row r="29" spans="1:6" ht="15" customHeight="1" x14ac:dyDescent="0.25">
      <c r="A29" s="5"/>
      <c r="B29" s="96" t="s">
        <v>28</v>
      </c>
      <c r="C29" s="34" t="s">
        <v>170</v>
      </c>
      <c r="D29" s="35"/>
      <c r="E29" s="113">
        <v>2000</v>
      </c>
    </row>
    <row r="30" spans="1:6" ht="15" customHeight="1" x14ac:dyDescent="0.25">
      <c r="A30" s="5"/>
      <c r="B30" s="97" t="s">
        <v>29</v>
      </c>
      <c r="C30" s="38" t="s">
        <v>171</v>
      </c>
      <c r="D30" s="39"/>
      <c r="E30" s="112">
        <v>2000</v>
      </c>
    </row>
    <row r="31" spans="1:6" ht="15" customHeight="1" x14ac:dyDescent="0.25">
      <c r="A31" s="5"/>
      <c r="B31" s="97" t="s">
        <v>23</v>
      </c>
      <c r="C31" s="38" t="s">
        <v>172</v>
      </c>
      <c r="D31" s="39"/>
      <c r="E31" s="112">
        <v>2000</v>
      </c>
    </row>
    <row r="32" spans="1:6" ht="15" customHeight="1" x14ac:dyDescent="0.25">
      <c r="A32" s="5"/>
      <c r="B32" s="97" t="s">
        <v>30</v>
      </c>
      <c r="C32" s="38" t="s">
        <v>173</v>
      </c>
      <c r="D32" s="39"/>
      <c r="E32" s="112">
        <v>2000</v>
      </c>
    </row>
    <row r="33" spans="1:5" ht="15" customHeight="1" x14ac:dyDescent="0.25">
      <c r="A33" s="5"/>
      <c r="B33" s="97" t="s">
        <v>31</v>
      </c>
      <c r="C33" s="38" t="s">
        <v>174</v>
      </c>
      <c r="D33" s="39"/>
      <c r="E33" s="112">
        <v>2000</v>
      </c>
    </row>
    <row r="34" spans="1:5" ht="15" customHeight="1" x14ac:dyDescent="0.25">
      <c r="A34" s="5"/>
      <c r="B34" s="97" t="s">
        <v>32</v>
      </c>
      <c r="C34" s="38" t="s">
        <v>175</v>
      </c>
      <c r="D34" s="39"/>
      <c r="E34" s="112">
        <v>2000</v>
      </c>
    </row>
    <row r="35" spans="1:5" ht="15" customHeight="1" x14ac:dyDescent="0.25">
      <c r="A35" s="5"/>
      <c r="B35" s="97" t="s">
        <v>28</v>
      </c>
      <c r="C35" s="38" t="s">
        <v>176</v>
      </c>
      <c r="D35" s="39"/>
      <c r="E35" s="112">
        <v>4000</v>
      </c>
    </row>
    <row r="36" spans="1:5" ht="15" customHeight="1" x14ac:dyDescent="0.25">
      <c r="A36" s="5"/>
      <c r="B36" s="97" t="s">
        <v>46</v>
      </c>
      <c r="C36" s="38" t="s">
        <v>192</v>
      </c>
      <c r="D36" s="39"/>
      <c r="E36" s="112">
        <v>8000</v>
      </c>
    </row>
    <row r="37" spans="1:5" ht="15" customHeight="1" x14ac:dyDescent="0.25">
      <c r="A37" s="5"/>
      <c r="B37" s="97" t="s">
        <v>34</v>
      </c>
      <c r="C37" s="38" t="s">
        <v>178</v>
      </c>
      <c r="D37" s="39"/>
      <c r="E37" s="112">
        <v>8000</v>
      </c>
    </row>
    <row r="38" spans="1:5" ht="15" customHeight="1" x14ac:dyDescent="0.25">
      <c r="A38" s="5"/>
      <c r="B38" s="97" t="s">
        <v>35</v>
      </c>
      <c r="C38" s="38" t="s">
        <v>179</v>
      </c>
      <c r="D38" s="39"/>
      <c r="E38" s="112">
        <v>8000</v>
      </c>
    </row>
    <row r="39" spans="1:5" ht="15" customHeight="1" x14ac:dyDescent="0.25">
      <c r="A39" s="5"/>
      <c r="B39" s="97" t="s">
        <v>36</v>
      </c>
      <c r="C39" s="38" t="s">
        <v>180</v>
      </c>
      <c r="D39" s="39"/>
      <c r="E39" s="112">
        <v>16000</v>
      </c>
    </row>
    <row r="40" spans="1:5" ht="15" customHeight="1" x14ac:dyDescent="0.25">
      <c r="A40" s="5"/>
      <c r="B40" s="97" t="s">
        <v>37</v>
      </c>
      <c r="C40" s="38" t="s">
        <v>181</v>
      </c>
      <c r="D40" s="39"/>
      <c r="E40" s="112">
        <v>16000</v>
      </c>
    </row>
    <row r="41" spans="1:5" ht="15" customHeight="1" x14ac:dyDescent="0.25">
      <c r="A41" s="5"/>
      <c r="B41" s="97" t="s">
        <v>38</v>
      </c>
      <c r="C41" s="38" t="s">
        <v>182</v>
      </c>
      <c r="D41" s="39"/>
      <c r="E41" s="112">
        <v>16000</v>
      </c>
    </row>
    <row r="42" spans="1:5" ht="15" customHeight="1" x14ac:dyDescent="0.25">
      <c r="A42" s="5"/>
      <c r="B42" s="97" t="s">
        <v>39</v>
      </c>
      <c r="C42" s="38" t="s">
        <v>183</v>
      </c>
      <c r="D42" s="39"/>
      <c r="E42" s="112">
        <v>16000</v>
      </c>
    </row>
    <row r="43" spans="1:5" ht="15" customHeight="1" x14ac:dyDescent="0.25">
      <c r="A43" s="5"/>
      <c r="B43" s="97" t="s">
        <v>380</v>
      </c>
      <c r="C43" s="38"/>
      <c r="D43" s="39"/>
      <c r="E43" s="40" t="s">
        <v>380</v>
      </c>
    </row>
    <row r="44" spans="1:5" ht="15" customHeight="1" thickBot="1" x14ac:dyDescent="0.3">
      <c r="A44" s="5"/>
      <c r="B44" s="98" t="s">
        <v>380</v>
      </c>
      <c r="C44" s="42"/>
      <c r="D44" s="43" t="s">
        <v>380</v>
      </c>
      <c r="E44" s="44" t="s">
        <v>380</v>
      </c>
    </row>
    <row r="45" spans="1:5" ht="15" customHeight="1" thickBot="1" x14ac:dyDescent="0.3">
      <c r="A45" s="5"/>
      <c r="B45" s="7"/>
      <c r="C45" s="7"/>
    </row>
    <row r="46" spans="1:5" ht="27" customHeight="1" thickBot="1" x14ac:dyDescent="0.3">
      <c r="A46" s="5"/>
      <c r="B46" s="124" t="s">
        <v>6</v>
      </c>
      <c r="C46" s="125"/>
      <c r="D46" s="125"/>
      <c r="E46" s="126"/>
    </row>
    <row r="47" spans="1:5" ht="28.5" customHeight="1" thickBot="1" x14ac:dyDescent="0.3">
      <c r="A47" s="5"/>
      <c r="B47" s="94" t="s">
        <v>1</v>
      </c>
      <c r="C47" s="89" t="s">
        <v>7</v>
      </c>
      <c r="D47" s="89" t="s">
        <v>2</v>
      </c>
      <c r="E47" s="90" t="s">
        <v>3</v>
      </c>
    </row>
    <row r="48" spans="1:5" ht="15" customHeight="1" x14ac:dyDescent="0.25">
      <c r="A48" s="5"/>
      <c r="B48" s="96" t="s">
        <v>380</v>
      </c>
      <c r="C48" s="34"/>
      <c r="D48" s="35" t="s">
        <v>380</v>
      </c>
      <c r="E48" s="36" t="s">
        <v>380</v>
      </c>
    </row>
    <row r="49" spans="1:5" ht="15" customHeight="1" x14ac:dyDescent="0.25">
      <c r="A49" s="5"/>
      <c r="B49" s="37" t="s">
        <v>380</v>
      </c>
      <c r="C49" s="38"/>
      <c r="D49" s="39" t="s">
        <v>380</v>
      </c>
      <c r="E49" s="40" t="s">
        <v>380</v>
      </c>
    </row>
    <row r="50" spans="1:5" ht="15" customHeight="1" x14ac:dyDescent="0.25">
      <c r="A50" s="5"/>
      <c r="B50" s="37" t="s">
        <v>380</v>
      </c>
      <c r="C50" s="38"/>
      <c r="D50" s="39" t="s">
        <v>380</v>
      </c>
      <c r="E50" s="40" t="s">
        <v>380</v>
      </c>
    </row>
    <row r="51" spans="1:5" ht="15" customHeight="1" thickBot="1" x14ac:dyDescent="0.3">
      <c r="A51" s="5"/>
      <c r="B51" s="41" t="s">
        <v>380</v>
      </c>
      <c r="C51" s="42"/>
      <c r="D51" s="43" t="s">
        <v>380</v>
      </c>
      <c r="E51" s="44" t="s">
        <v>380</v>
      </c>
    </row>
    <row r="52" spans="1:5" x14ac:dyDescent="0.25">
      <c r="B52" s="4"/>
      <c r="D52" s="4"/>
      <c r="E52" s="4"/>
    </row>
    <row r="53" spans="1:5" x14ac:dyDescent="0.25">
      <c r="B53" s="4"/>
      <c r="D53" s="4"/>
      <c r="E53" s="4"/>
    </row>
    <row r="54" spans="1:5" x14ac:dyDescent="0.25">
      <c r="A54" s="3"/>
    </row>
    <row r="55" spans="1:5" x14ac:dyDescent="0.25">
      <c r="A55" s="3"/>
    </row>
    <row r="56" spans="1:5" x14ac:dyDescent="0.25">
      <c r="A56" s="3"/>
    </row>
    <row r="57" spans="1:5" x14ac:dyDescent="0.25">
      <c r="A57" s="3"/>
    </row>
    <row r="58" spans="1:5" x14ac:dyDescent="0.25">
      <c r="A58" s="4"/>
      <c r="B58" s="6"/>
      <c r="C58" s="18"/>
    </row>
    <row r="59" spans="1:5" x14ac:dyDescent="0.25">
      <c r="A59" s="4"/>
      <c r="B59" s="6"/>
      <c r="C59" s="18"/>
    </row>
    <row r="60" spans="1:5" x14ac:dyDescent="0.25">
      <c r="B60" s="6"/>
      <c r="C60" s="18"/>
    </row>
    <row r="61" spans="1:5" x14ac:dyDescent="0.25">
      <c r="B61" s="6"/>
      <c r="C61" s="18"/>
    </row>
    <row r="62" spans="1:5" x14ac:dyDescent="0.25">
      <c r="B62" s="6"/>
      <c r="C62" s="18"/>
    </row>
    <row r="64" spans="1:5" x14ac:dyDescent="0.25">
      <c r="C64" s="18"/>
    </row>
    <row r="65" spans="2:5" x14ac:dyDescent="0.25">
      <c r="B65" s="6"/>
      <c r="C65" s="18"/>
    </row>
    <row r="66" spans="2:5" x14ac:dyDescent="0.25">
      <c r="B66" s="3"/>
      <c r="D66" s="4"/>
      <c r="E66" s="4"/>
    </row>
    <row r="67" spans="2:5" x14ac:dyDescent="0.25">
      <c r="B67" s="4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3"/>
      <c r="D82" s="4"/>
      <c r="E82" s="4"/>
    </row>
    <row r="83" spans="2:5" x14ac:dyDescent="0.25">
      <c r="B83" s="3"/>
      <c r="D83" s="4"/>
      <c r="E83" s="4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</sheetData>
  <sheetProtection algorithmName="SHA-512" hashValue="c5ByHTUTO23fTkU14SGJ8dBnC5+Oadpc7KaL08pX1YbUVJ+lK7XhAYxjxNx6enV8vVKWwbZ6MrYL2abKBxlOHQ==" saltValue="sxer8S8OJJZNaSh2H/UsSA==" spinCount="100000" sheet="1" objects="1" scenarios="1"/>
  <mergeCells count="4">
    <mergeCell ref="E3:E5"/>
    <mergeCell ref="B13:E13"/>
    <mergeCell ref="B27:E27"/>
    <mergeCell ref="B46:E46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2" max="6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2599-C3F6-4B1D-ABEF-C3D63F353DE0}">
  <dimension ref="A1:F312"/>
  <sheetViews>
    <sheetView showGridLines="0" showRowColHeaders="0" zoomScaleNormal="100" zoomScaleSheetLayoutView="85" workbookViewId="0">
      <selection activeCell="T36" sqref="T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28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412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33" t="s">
        <v>104</v>
      </c>
      <c r="C15" s="34" t="s">
        <v>367</v>
      </c>
      <c r="D15" s="35"/>
      <c r="E15" s="36"/>
      <c r="F15" s="2"/>
    </row>
    <row r="16" spans="1:6" ht="15" customHeight="1" x14ac:dyDescent="0.25">
      <c r="A16" s="5"/>
      <c r="B16" s="37" t="s">
        <v>88</v>
      </c>
      <c r="C16" s="38" t="s">
        <v>368</v>
      </c>
      <c r="D16" s="39"/>
      <c r="E16" s="40"/>
      <c r="F16" s="2"/>
    </row>
    <row r="17" spans="1:6" ht="15" customHeight="1" x14ac:dyDescent="0.25">
      <c r="A17" s="5"/>
      <c r="B17" s="37" t="s">
        <v>22</v>
      </c>
      <c r="C17" s="38" t="s">
        <v>369</v>
      </c>
      <c r="D17" s="39"/>
      <c r="E17" s="40"/>
    </row>
    <row r="18" spans="1:6" ht="15" customHeight="1" x14ac:dyDescent="0.25">
      <c r="A18" s="5"/>
      <c r="B18" s="37" t="s">
        <v>89</v>
      </c>
      <c r="C18" s="38" t="s">
        <v>370</v>
      </c>
      <c r="D18" s="39"/>
      <c r="E18" s="40"/>
    </row>
    <row r="19" spans="1:6" ht="15" customHeight="1" x14ac:dyDescent="0.25">
      <c r="A19" s="5"/>
      <c r="B19" s="37" t="s">
        <v>142</v>
      </c>
      <c r="C19" s="38" t="s">
        <v>355</v>
      </c>
      <c r="D19" s="39"/>
      <c r="E19" s="40"/>
      <c r="F19" s="2"/>
    </row>
    <row r="20" spans="1:6" ht="15" customHeight="1" x14ac:dyDescent="0.25">
      <c r="A20" s="5"/>
      <c r="B20" s="37" t="s">
        <v>15</v>
      </c>
      <c r="C20" s="38" t="s">
        <v>371</v>
      </c>
      <c r="D20" s="39"/>
      <c r="E20" s="40"/>
    </row>
    <row r="21" spans="1:6" ht="15" customHeight="1" x14ac:dyDescent="0.25">
      <c r="A21" s="5"/>
      <c r="B21" s="37" t="s">
        <v>134</v>
      </c>
      <c r="C21" s="38" t="s">
        <v>350</v>
      </c>
      <c r="D21" s="39"/>
      <c r="E21" s="40"/>
    </row>
    <row r="22" spans="1:6" ht="15" customHeight="1" x14ac:dyDescent="0.25">
      <c r="A22" s="5"/>
      <c r="B22" s="37" t="s">
        <v>102</v>
      </c>
      <c r="C22" s="38" t="s">
        <v>356</v>
      </c>
      <c r="D22" s="39"/>
      <c r="E22" s="40"/>
      <c r="F22" s="2"/>
    </row>
    <row r="23" spans="1:6" ht="15" customHeight="1" x14ac:dyDescent="0.25">
      <c r="A23" s="5"/>
      <c r="B23" s="37" t="s">
        <v>90</v>
      </c>
      <c r="C23" s="38" t="s">
        <v>372</v>
      </c>
      <c r="D23" s="39"/>
      <c r="E23" s="40"/>
    </row>
    <row r="24" spans="1:6" ht="15" customHeight="1" x14ac:dyDescent="0.25">
      <c r="A24" s="5"/>
      <c r="B24" s="37" t="s">
        <v>380</v>
      </c>
      <c r="C24" s="38"/>
      <c r="D24" s="39"/>
      <c r="E24" s="40"/>
    </row>
    <row r="25" spans="1:6" ht="15" customHeight="1" x14ac:dyDescent="0.25">
      <c r="A25" s="5"/>
      <c r="B25" s="37" t="s">
        <v>380</v>
      </c>
      <c r="C25" s="38"/>
      <c r="D25" s="39"/>
      <c r="E25" s="40"/>
      <c r="F25" s="2"/>
    </row>
    <row r="26" spans="1:6" ht="15" customHeight="1" x14ac:dyDescent="0.25">
      <c r="A26" s="5"/>
      <c r="B26" s="37" t="s">
        <v>380</v>
      </c>
      <c r="C26" s="38"/>
      <c r="D26" s="39"/>
      <c r="E26" s="40"/>
    </row>
    <row r="27" spans="1:6" ht="15" customHeight="1" x14ac:dyDescent="0.25">
      <c r="A27" s="5"/>
      <c r="B27" s="37" t="s">
        <v>380</v>
      </c>
      <c r="C27" s="38"/>
      <c r="D27" s="39"/>
      <c r="E27" s="40"/>
    </row>
    <row r="28" spans="1:6" ht="15" customHeight="1" thickBot="1" x14ac:dyDescent="0.3">
      <c r="A28" s="5"/>
      <c r="B28" s="41" t="s">
        <v>380</v>
      </c>
      <c r="C28" s="42"/>
      <c r="D28" s="43"/>
      <c r="E28" s="44"/>
    </row>
    <row r="29" spans="1:6" ht="15" customHeight="1" thickBot="1" x14ac:dyDescent="0.3">
      <c r="A29" s="5"/>
      <c r="B29" s="6"/>
      <c r="C29" s="18"/>
    </row>
    <row r="30" spans="1:6" ht="27" customHeight="1" thickBot="1" x14ac:dyDescent="0.3">
      <c r="A30" s="5"/>
      <c r="B30" s="124" t="s">
        <v>5</v>
      </c>
      <c r="C30" s="125"/>
      <c r="D30" s="125"/>
      <c r="E30" s="126"/>
    </row>
    <row r="31" spans="1:6" ht="15" customHeight="1" thickBot="1" x14ac:dyDescent="0.3">
      <c r="A31" s="5"/>
      <c r="B31" s="91" t="s">
        <v>1</v>
      </c>
      <c r="C31" s="92" t="s">
        <v>7</v>
      </c>
      <c r="D31" s="92" t="s">
        <v>2</v>
      </c>
      <c r="E31" s="93" t="s">
        <v>3</v>
      </c>
    </row>
    <row r="32" spans="1:6" ht="15" customHeight="1" x14ac:dyDescent="0.25">
      <c r="A32" s="5"/>
      <c r="B32" s="33" t="s">
        <v>83</v>
      </c>
      <c r="C32" s="34" t="s">
        <v>238</v>
      </c>
      <c r="D32" s="35"/>
      <c r="E32" s="36">
        <v>2000</v>
      </c>
    </row>
    <row r="33" spans="1:6" ht="15" customHeight="1" x14ac:dyDescent="0.25">
      <c r="A33" s="5"/>
      <c r="B33" s="37" t="s">
        <v>28</v>
      </c>
      <c r="C33" s="38" t="s">
        <v>239</v>
      </c>
      <c r="D33" s="39"/>
      <c r="E33" s="40">
        <v>4000</v>
      </c>
    </row>
    <row r="34" spans="1:6" ht="15" customHeight="1" x14ac:dyDescent="0.25">
      <c r="A34" s="5"/>
      <c r="B34" s="37" t="s">
        <v>67</v>
      </c>
      <c r="C34" s="38" t="s">
        <v>220</v>
      </c>
      <c r="D34" s="39"/>
      <c r="E34" s="40">
        <v>4000</v>
      </c>
    </row>
    <row r="35" spans="1:6" ht="15" customHeight="1" x14ac:dyDescent="0.25">
      <c r="A35" s="5"/>
      <c r="B35" s="37" t="s">
        <v>84</v>
      </c>
      <c r="C35" s="38" t="s">
        <v>240</v>
      </c>
      <c r="D35" s="39"/>
      <c r="E35" s="40">
        <v>8000</v>
      </c>
    </row>
    <row r="36" spans="1:6" ht="15" customHeight="1" x14ac:dyDescent="0.25">
      <c r="A36" s="5"/>
      <c r="B36" s="37" t="s">
        <v>164</v>
      </c>
      <c r="C36" s="38" t="s">
        <v>321</v>
      </c>
      <c r="D36" s="39"/>
      <c r="E36" s="40">
        <v>8000</v>
      </c>
    </row>
    <row r="37" spans="1:6" ht="15" customHeight="1" x14ac:dyDescent="0.25">
      <c r="A37" s="5"/>
      <c r="B37" s="37" t="s">
        <v>85</v>
      </c>
      <c r="C37" s="38" t="s">
        <v>366</v>
      </c>
      <c r="D37" s="39"/>
      <c r="E37" s="40">
        <v>16000</v>
      </c>
    </row>
    <row r="38" spans="1:6" ht="15" customHeight="1" x14ac:dyDescent="0.25">
      <c r="A38" s="5"/>
      <c r="B38" s="37" t="s">
        <v>375</v>
      </c>
      <c r="C38" s="38" t="s">
        <v>244</v>
      </c>
      <c r="D38" s="39"/>
      <c r="E38" s="40">
        <v>16000</v>
      </c>
    </row>
    <row r="39" spans="1:6" ht="15" customHeight="1" x14ac:dyDescent="0.25">
      <c r="A39" s="5"/>
      <c r="B39" s="37" t="s">
        <v>26</v>
      </c>
      <c r="C39" s="38" t="s">
        <v>245</v>
      </c>
      <c r="D39" s="39"/>
      <c r="E39" s="40">
        <v>16000</v>
      </c>
    </row>
    <row r="40" spans="1:6" ht="15" customHeight="1" x14ac:dyDescent="0.25">
      <c r="A40" s="5"/>
      <c r="B40" s="37" t="s">
        <v>380</v>
      </c>
      <c r="C40" s="38"/>
      <c r="D40" s="39"/>
      <c r="E40" s="40"/>
    </row>
    <row r="41" spans="1:6" ht="15" customHeight="1" x14ac:dyDescent="0.25">
      <c r="A41" s="5"/>
      <c r="B41" s="37" t="s">
        <v>380</v>
      </c>
      <c r="C41" s="38"/>
      <c r="D41" s="39"/>
      <c r="E41" s="40"/>
    </row>
    <row r="42" spans="1:6" ht="15" customHeight="1" x14ac:dyDescent="0.25">
      <c r="A42" s="5"/>
      <c r="B42" s="37" t="s">
        <v>380</v>
      </c>
      <c r="C42" s="38"/>
      <c r="D42" s="39"/>
      <c r="E42" s="40"/>
      <c r="F42" s="2"/>
    </row>
    <row r="43" spans="1:6" ht="15" customHeight="1" thickBot="1" x14ac:dyDescent="0.3">
      <c r="A43" s="5"/>
      <c r="B43" s="41" t="s">
        <v>380</v>
      </c>
      <c r="C43" s="42"/>
      <c r="D43" s="43"/>
      <c r="E43" s="44"/>
    </row>
    <row r="44" spans="1:6" ht="15" customHeight="1" thickBot="1" x14ac:dyDescent="0.3">
      <c r="A44" s="5"/>
      <c r="B44" s="7"/>
      <c r="C44" s="7"/>
    </row>
    <row r="45" spans="1:6" ht="27" customHeight="1" thickBot="1" x14ac:dyDescent="0.3">
      <c r="A45" s="5"/>
      <c r="B45" s="124" t="s">
        <v>6</v>
      </c>
      <c r="C45" s="125"/>
      <c r="D45" s="125"/>
      <c r="E45" s="126"/>
    </row>
    <row r="46" spans="1:6" ht="28.5" customHeight="1" thickBot="1" x14ac:dyDescent="0.3">
      <c r="A46" s="5"/>
      <c r="B46" s="94" t="s">
        <v>1</v>
      </c>
      <c r="C46" s="89" t="s">
        <v>7</v>
      </c>
      <c r="D46" s="89" t="s">
        <v>2</v>
      </c>
      <c r="E46" s="90" t="s">
        <v>3</v>
      </c>
    </row>
    <row r="47" spans="1:6" ht="15" customHeight="1" x14ac:dyDescent="0.25">
      <c r="A47" s="5"/>
      <c r="B47" s="33" t="s">
        <v>380</v>
      </c>
      <c r="C47" s="34"/>
      <c r="D47" s="35"/>
      <c r="E47" s="36"/>
    </row>
    <row r="48" spans="1:6" ht="15" customHeight="1" x14ac:dyDescent="0.25">
      <c r="A48" s="5"/>
      <c r="B48" s="37" t="s">
        <v>380</v>
      </c>
      <c r="C48" s="38"/>
      <c r="D48" s="39"/>
      <c r="E48" s="40"/>
    </row>
    <row r="49" spans="1:5" ht="15" customHeight="1" x14ac:dyDescent="0.25">
      <c r="A49" s="5"/>
      <c r="B49" s="37" t="s">
        <v>380</v>
      </c>
      <c r="C49" s="38"/>
      <c r="D49" s="39"/>
      <c r="E49" s="40"/>
    </row>
    <row r="50" spans="1:5" ht="15" customHeight="1" x14ac:dyDescent="0.25">
      <c r="A50" s="5"/>
      <c r="B50" s="37" t="s">
        <v>380</v>
      </c>
      <c r="C50" s="38"/>
      <c r="D50" s="39"/>
      <c r="E50" s="40"/>
    </row>
    <row r="51" spans="1:5" ht="15" customHeight="1" thickBot="1" x14ac:dyDescent="0.3">
      <c r="A51" s="5"/>
      <c r="B51" s="41" t="s">
        <v>380</v>
      </c>
      <c r="C51" s="42"/>
      <c r="D51" s="43"/>
      <c r="E51" s="44"/>
    </row>
    <row r="52" spans="1:5" x14ac:dyDescent="0.25">
      <c r="B52" s="4"/>
      <c r="D52" s="4"/>
      <c r="E52" s="4"/>
    </row>
    <row r="53" spans="1:5" x14ac:dyDescent="0.25">
      <c r="B53" s="4"/>
      <c r="D53" s="4"/>
      <c r="E53" s="4"/>
    </row>
    <row r="54" spans="1:5" x14ac:dyDescent="0.25">
      <c r="A54" s="3"/>
    </row>
    <row r="55" spans="1:5" x14ac:dyDescent="0.25">
      <c r="A55" s="3"/>
    </row>
    <row r="56" spans="1:5" x14ac:dyDescent="0.25">
      <c r="A56" s="3"/>
    </row>
    <row r="57" spans="1:5" x14ac:dyDescent="0.25">
      <c r="A57" s="3"/>
    </row>
    <row r="58" spans="1:5" x14ac:dyDescent="0.25">
      <c r="A58" s="4"/>
      <c r="B58" s="6"/>
      <c r="C58" s="18"/>
    </row>
    <row r="59" spans="1:5" x14ac:dyDescent="0.25">
      <c r="A59" s="4"/>
      <c r="B59" s="6"/>
      <c r="C59" s="18"/>
    </row>
    <row r="60" spans="1:5" x14ac:dyDescent="0.25">
      <c r="B60" s="6"/>
      <c r="C60" s="18"/>
    </row>
    <row r="61" spans="1:5" x14ac:dyDescent="0.25">
      <c r="B61" s="6"/>
      <c r="C61" s="18"/>
    </row>
    <row r="62" spans="1:5" x14ac:dyDescent="0.25">
      <c r="B62" s="6"/>
      <c r="C62" s="18"/>
    </row>
    <row r="64" spans="1:5" x14ac:dyDescent="0.25">
      <c r="C64" s="18"/>
    </row>
    <row r="65" spans="2:5" x14ac:dyDescent="0.25">
      <c r="B65" s="6"/>
      <c r="C65" s="18"/>
    </row>
    <row r="66" spans="2:5" x14ac:dyDescent="0.25">
      <c r="B66" s="3"/>
      <c r="D66" s="4"/>
      <c r="E66" s="4"/>
    </row>
    <row r="67" spans="2:5" x14ac:dyDescent="0.25">
      <c r="B67" s="4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3"/>
      <c r="D82" s="4"/>
      <c r="E82" s="4"/>
    </row>
    <row r="83" spans="2:5" x14ac:dyDescent="0.25">
      <c r="B83" s="3"/>
      <c r="D83" s="4"/>
      <c r="E83" s="4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</sheetData>
  <sheetProtection algorithmName="SHA-512" hashValue="Lvte5p/5LH7J4YFI4B4hICg4E8GGL1h5R0bUhQdOhimycx+ZB8p/UMo9b3pVH1pcECSL1V51YQMQypsXcSLrEQ==" saltValue="wLzQIRj1DKzf5MDofE2jOA==" spinCount="100000" sheet="1" objects="1" scenarios="1" insertHyperlinks="0"/>
  <mergeCells count="4">
    <mergeCell ref="E3:E5"/>
    <mergeCell ref="B13:E13"/>
    <mergeCell ref="B30:E30"/>
    <mergeCell ref="B45:E45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2" max="6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BC10-7CFA-415D-A48A-4BFF861986D0}">
  <dimension ref="A1:F309"/>
  <sheetViews>
    <sheetView showGridLines="0" showRowColHeaders="0" zoomScaleNormal="100" workbookViewId="0">
      <selection activeCell="I20" sqref="I20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29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413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33" t="s">
        <v>104</v>
      </c>
      <c r="C15" s="34" t="s">
        <v>367</v>
      </c>
      <c r="D15" s="35"/>
      <c r="E15" s="36"/>
      <c r="F15" s="2"/>
    </row>
    <row r="16" spans="1:6" ht="15" customHeight="1" x14ac:dyDescent="0.25">
      <c r="A16" s="5"/>
      <c r="B16" s="37" t="s">
        <v>88</v>
      </c>
      <c r="C16" s="38" t="s">
        <v>368</v>
      </c>
      <c r="D16" s="39"/>
      <c r="E16" s="40"/>
      <c r="F16" s="2"/>
    </row>
    <row r="17" spans="1:6" ht="15" customHeight="1" x14ac:dyDescent="0.25">
      <c r="A17" s="5"/>
      <c r="B17" s="37" t="s">
        <v>22</v>
      </c>
      <c r="C17" s="38" t="s">
        <v>369</v>
      </c>
      <c r="D17" s="39"/>
      <c r="E17" s="40"/>
    </row>
    <row r="18" spans="1:6" ht="15" customHeight="1" x14ac:dyDescent="0.25">
      <c r="A18" s="5"/>
      <c r="B18" s="37" t="s">
        <v>89</v>
      </c>
      <c r="C18" s="38" t="s">
        <v>370</v>
      </c>
      <c r="D18" s="39"/>
      <c r="E18" s="40"/>
    </row>
    <row r="19" spans="1:6" ht="15" customHeight="1" x14ac:dyDescent="0.25">
      <c r="A19" s="5"/>
      <c r="B19" s="37" t="s">
        <v>142</v>
      </c>
      <c r="C19" s="38" t="s">
        <v>355</v>
      </c>
      <c r="D19" s="39"/>
      <c r="E19" s="40"/>
      <c r="F19" s="2"/>
    </row>
    <row r="20" spans="1:6" ht="15" customHeight="1" x14ac:dyDescent="0.25">
      <c r="A20" s="5"/>
      <c r="B20" s="37" t="s">
        <v>15</v>
      </c>
      <c r="C20" s="38" t="s">
        <v>371</v>
      </c>
      <c r="D20" s="39"/>
      <c r="E20" s="40"/>
    </row>
    <row r="21" spans="1:6" ht="15" customHeight="1" x14ac:dyDescent="0.25">
      <c r="A21" s="5"/>
      <c r="B21" s="37" t="s">
        <v>134</v>
      </c>
      <c r="C21" s="38" t="s">
        <v>350</v>
      </c>
      <c r="D21" s="39"/>
      <c r="E21" s="40"/>
    </row>
    <row r="22" spans="1:6" ht="15" customHeight="1" x14ac:dyDescent="0.25">
      <c r="A22" s="5"/>
      <c r="B22" s="37" t="s">
        <v>102</v>
      </c>
      <c r="C22" s="38" t="s">
        <v>356</v>
      </c>
      <c r="D22" s="39"/>
      <c r="E22" s="40"/>
      <c r="F22" s="2"/>
    </row>
    <row r="23" spans="1:6" ht="15" customHeight="1" x14ac:dyDescent="0.25">
      <c r="A23" s="5"/>
      <c r="B23" s="37" t="s">
        <v>90</v>
      </c>
      <c r="C23" s="38" t="s">
        <v>372</v>
      </c>
      <c r="D23" s="39"/>
      <c r="E23" s="40"/>
    </row>
    <row r="24" spans="1:6" ht="15" customHeight="1" x14ac:dyDescent="0.25">
      <c r="A24" s="5"/>
      <c r="B24" s="37" t="s">
        <v>380</v>
      </c>
      <c r="C24" s="38"/>
      <c r="D24" s="39"/>
      <c r="E24" s="40"/>
    </row>
    <row r="25" spans="1:6" ht="15" customHeight="1" thickBot="1" x14ac:dyDescent="0.3">
      <c r="A25" s="5"/>
      <c r="B25" s="41" t="s">
        <v>380</v>
      </c>
      <c r="C25" s="42"/>
      <c r="D25" s="43"/>
      <c r="E25" s="44"/>
    </row>
    <row r="26" spans="1:6" ht="15" customHeight="1" thickBot="1" x14ac:dyDescent="0.3">
      <c r="A26" s="5"/>
      <c r="B26" s="6"/>
      <c r="C26" s="18"/>
    </row>
    <row r="27" spans="1:6" ht="27" customHeight="1" thickBot="1" x14ac:dyDescent="0.3">
      <c r="A27" s="5"/>
      <c r="B27" s="124" t="s">
        <v>5</v>
      </c>
      <c r="C27" s="125"/>
      <c r="D27" s="125"/>
      <c r="E27" s="126"/>
    </row>
    <row r="28" spans="1:6" ht="15" customHeight="1" thickBot="1" x14ac:dyDescent="0.3">
      <c r="A28" s="5"/>
      <c r="B28" s="91" t="s">
        <v>1</v>
      </c>
      <c r="C28" s="92" t="s">
        <v>7</v>
      </c>
      <c r="D28" s="92" t="s">
        <v>2</v>
      </c>
      <c r="E28" s="93" t="s">
        <v>3</v>
      </c>
    </row>
    <row r="29" spans="1:6" ht="15" customHeight="1" x14ac:dyDescent="0.25">
      <c r="A29" s="5"/>
      <c r="B29" s="33" t="s">
        <v>83</v>
      </c>
      <c r="C29" s="34" t="s">
        <v>238</v>
      </c>
      <c r="D29" s="35"/>
      <c r="E29" s="36">
        <v>2000</v>
      </c>
    </row>
    <row r="30" spans="1:6" ht="15" customHeight="1" x14ac:dyDescent="0.25">
      <c r="A30" s="5"/>
      <c r="B30" s="37" t="s">
        <v>28</v>
      </c>
      <c r="C30" s="38" t="s">
        <v>239</v>
      </c>
      <c r="D30" s="39"/>
      <c r="E30" s="40">
        <v>4000</v>
      </c>
    </row>
    <row r="31" spans="1:6" ht="15" customHeight="1" x14ac:dyDescent="0.25">
      <c r="A31" s="5"/>
      <c r="B31" s="37" t="s">
        <v>67</v>
      </c>
      <c r="C31" s="38" t="s">
        <v>220</v>
      </c>
      <c r="D31" s="39"/>
      <c r="E31" s="40">
        <v>4000</v>
      </c>
    </row>
    <row r="32" spans="1:6" ht="15" customHeight="1" x14ac:dyDescent="0.25">
      <c r="A32" s="5"/>
      <c r="B32" s="37" t="s">
        <v>84</v>
      </c>
      <c r="C32" s="38" t="s">
        <v>240</v>
      </c>
      <c r="D32" s="39"/>
      <c r="E32" s="40">
        <v>8000</v>
      </c>
    </row>
    <row r="33" spans="1:6" ht="15" customHeight="1" x14ac:dyDescent="0.25">
      <c r="A33" s="5"/>
      <c r="B33" s="37" t="s">
        <v>164</v>
      </c>
      <c r="C33" s="38" t="s">
        <v>321</v>
      </c>
      <c r="D33" s="39"/>
      <c r="E33" s="40">
        <v>8000</v>
      </c>
    </row>
    <row r="34" spans="1:6" ht="15" customHeight="1" x14ac:dyDescent="0.25">
      <c r="A34" s="5"/>
      <c r="B34" s="37" t="s">
        <v>85</v>
      </c>
      <c r="C34" s="38" t="s">
        <v>366</v>
      </c>
      <c r="D34" s="39"/>
      <c r="E34" s="40">
        <v>16000</v>
      </c>
    </row>
    <row r="35" spans="1:6" ht="15" customHeight="1" x14ac:dyDescent="0.25">
      <c r="A35" s="5"/>
      <c r="B35" s="37" t="s">
        <v>26</v>
      </c>
      <c r="C35" s="38" t="s">
        <v>241</v>
      </c>
      <c r="D35" s="39"/>
      <c r="E35" s="40">
        <v>16000</v>
      </c>
    </row>
    <row r="36" spans="1:6" ht="15" customHeight="1" x14ac:dyDescent="0.25">
      <c r="A36" s="5"/>
      <c r="B36" s="37" t="s">
        <v>86</v>
      </c>
      <c r="C36" s="38" t="s">
        <v>242</v>
      </c>
      <c r="D36" s="39"/>
      <c r="E36" s="40">
        <v>16000</v>
      </c>
    </row>
    <row r="37" spans="1:6" ht="15" customHeight="1" x14ac:dyDescent="0.25">
      <c r="A37" s="5"/>
      <c r="B37" s="37" t="s">
        <v>87</v>
      </c>
      <c r="C37" s="38" t="s">
        <v>243</v>
      </c>
      <c r="D37" s="39"/>
      <c r="E37" s="40">
        <v>16000</v>
      </c>
    </row>
    <row r="38" spans="1:6" ht="15" customHeight="1" x14ac:dyDescent="0.25">
      <c r="A38" s="5"/>
      <c r="B38" s="37" t="s">
        <v>380</v>
      </c>
      <c r="C38" s="38"/>
      <c r="D38" s="39" t="s">
        <v>380</v>
      </c>
      <c r="E38" s="40"/>
    </row>
    <row r="39" spans="1:6" ht="15" customHeight="1" x14ac:dyDescent="0.25">
      <c r="A39" s="5"/>
      <c r="B39" s="37" t="s">
        <v>380</v>
      </c>
      <c r="C39" s="38"/>
      <c r="D39" s="39" t="s">
        <v>380</v>
      </c>
      <c r="E39" s="40"/>
      <c r="F39" s="2"/>
    </row>
    <row r="40" spans="1:6" ht="15" customHeight="1" thickBot="1" x14ac:dyDescent="0.3">
      <c r="A40" s="5"/>
      <c r="B40" s="41" t="s">
        <v>380</v>
      </c>
      <c r="C40" s="42"/>
      <c r="D40" s="43" t="s">
        <v>380</v>
      </c>
      <c r="E40" s="44"/>
    </row>
    <row r="41" spans="1:6" ht="15" customHeight="1" thickBot="1" x14ac:dyDescent="0.3">
      <c r="A41" s="5"/>
      <c r="B41" s="7"/>
      <c r="C41" s="7"/>
    </row>
    <row r="42" spans="1:6" ht="27" customHeight="1" thickBot="1" x14ac:dyDescent="0.3">
      <c r="A42" s="5"/>
      <c r="B42" s="124" t="s">
        <v>6</v>
      </c>
      <c r="C42" s="125"/>
      <c r="D42" s="125"/>
      <c r="E42" s="126"/>
    </row>
    <row r="43" spans="1:6" ht="28.5" customHeight="1" thickBot="1" x14ac:dyDescent="0.3">
      <c r="A43" s="5"/>
      <c r="B43" s="94" t="s">
        <v>1</v>
      </c>
      <c r="C43" s="89" t="s">
        <v>7</v>
      </c>
      <c r="D43" s="89" t="s">
        <v>2</v>
      </c>
      <c r="E43" s="90" t="s">
        <v>3</v>
      </c>
    </row>
    <row r="44" spans="1:6" ht="15" customHeight="1" x14ac:dyDescent="0.25">
      <c r="A44" s="5"/>
      <c r="B44" s="33" t="s">
        <v>380</v>
      </c>
      <c r="C44" s="34"/>
      <c r="D44" s="35" t="s">
        <v>380</v>
      </c>
      <c r="E44" s="36" t="s">
        <v>380</v>
      </c>
    </row>
    <row r="45" spans="1:6" ht="15" customHeight="1" x14ac:dyDescent="0.25">
      <c r="A45" s="5"/>
      <c r="B45" s="37" t="s">
        <v>380</v>
      </c>
      <c r="C45" s="38"/>
      <c r="D45" s="39" t="s">
        <v>380</v>
      </c>
      <c r="E45" s="40" t="s">
        <v>380</v>
      </c>
    </row>
    <row r="46" spans="1:6" ht="15" customHeight="1" x14ac:dyDescent="0.25">
      <c r="A46" s="5"/>
      <c r="B46" s="37" t="s">
        <v>380</v>
      </c>
      <c r="C46" s="38"/>
      <c r="D46" s="39" t="s">
        <v>380</v>
      </c>
      <c r="E46" s="40" t="s">
        <v>380</v>
      </c>
    </row>
    <row r="47" spans="1:6" ht="15" customHeight="1" x14ac:dyDescent="0.25">
      <c r="A47" s="5"/>
      <c r="B47" s="37" t="s">
        <v>380</v>
      </c>
      <c r="C47" s="38"/>
      <c r="D47" s="39" t="s">
        <v>380</v>
      </c>
      <c r="E47" s="40" t="s">
        <v>380</v>
      </c>
    </row>
    <row r="48" spans="1:6" ht="15" customHeight="1" thickBot="1" x14ac:dyDescent="0.3">
      <c r="A48" s="5"/>
      <c r="B48" s="41" t="s">
        <v>380</v>
      </c>
      <c r="C48" s="42"/>
      <c r="D48" s="43" t="s">
        <v>380</v>
      </c>
      <c r="E48" s="44" t="s">
        <v>380</v>
      </c>
    </row>
    <row r="49" spans="1:5" x14ac:dyDescent="0.25">
      <c r="B49" s="4"/>
      <c r="D49" s="4"/>
      <c r="E49" s="4"/>
    </row>
    <row r="50" spans="1:5" x14ac:dyDescent="0.25">
      <c r="B50" s="4"/>
      <c r="D50" s="4"/>
      <c r="E50" s="4"/>
    </row>
    <row r="51" spans="1:5" x14ac:dyDescent="0.25">
      <c r="A51" s="3"/>
    </row>
    <row r="52" spans="1:5" x14ac:dyDescent="0.25">
      <c r="A52" s="3"/>
    </row>
    <row r="53" spans="1:5" x14ac:dyDescent="0.25">
      <c r="A53" s="3"/>
    </row>
    <row r="54" spans="1:5" x14ac:dyDescent="0.25">
      <c r="A54" s="3"/>
    </row>
    <row r="55" spans="1:5" x14ac:dyDescent="0.25">
      <c r="A55" s="4"/>
      <c r="B55" s="6"/>
      <c r="C55" s="18"/>
    </row>
    <row r="56" spans="1:5" x14ac:dyDescent="0.25">
      <c r="A56" s="4"/>
      <c r="B56" s="6"/>
      <c r="C56" s="18"/>
    </row>
    <row r="57" spans="1:5" x14ac:dyDescent="0.25">
      <c r="B57" s="6"/>
      <c r="C57" s="18"/>
    </row>
    <row r="58" spans="1:5" x14ac:dyDescent="0.25">
      <c r="B58" s="6"/>
      <c r="C58" s="18"/>
    </row>
    <row r="59" spans="1:5" x14ac:dyDescent="0.25">
      <c r="B59" s="6"/>
      <c r="C59" s="18"/>
    </row>
    <row r="61" spans="1:5" x14ac:dyDescent="0.25">
      <c r="C61" s="18"/>
    </row>
    <row r="62" spans="1:5" x14ac:dyDescent="0.25">
      <c r="B62" s="6"/>
      <c r="C62" s="18"/>
    </row>
    <row r="63" spans="1:5" x14ac:dyDescent="0.25">
      <c r="B63" s="3"/>
      <c r="D63" s="4"/>
      <c r="E63" s="4"/>
    </row>
    <row r="64" spans="1:5" x14ac:dyDescent="0.25">
      <c r="B64" s="4"/>
      <c r="D64" s="4"/>
      <c r="E64" s="4"/>
    </row>
    <row r="65" spans="2:5" x14ac:dyDescent="0.25">
      <c r="B65" s="4"/>
      <c r="D65" s="4"/>
      <c r="E65" s="4"/>
    </row>
    <row r="66" spans="2:5" x14ac:dyDescent="0.25">
      <c r="B66" s="4"/>
      <c r="D66" s="4"/>
      <c r="E66" s="4"/>
    </row>
    <row r="67" spans="2:5" x14ac:dyDescent="0.25">
      <c r="B67" s="4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3"/>
      <c r="D79" s="4"/>
      <c r="E79" s="4"/>
    </row>
    <row r="80" spans="2:5" x14ac:dyDescent="0.25">
      <c r="B80" s="3"/>
      <c r="D80" s="4"/>
      <c r="E80" s="4"/>
    </row>
    <row r="184" spans="6:6" x14ac:dyDescent="0.25">
      <c r="F184" s="2"/>
    </row>
    <row r="185" spans="6:6" x14ac:dyDescent="0.25">
      <c r="F185" s="2"/>
    </row>
    <row r="186" spans="6:6" x14ac:dyDescent="0.25">
      <c r="F186" s="2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</sheetData>
  <sheetProtection algorithmName="SHA-512" hashValue="zidOZZPDK7mYXsZXfH5e2c2OcS1vzwxHZF6057YtJhEwBcTDEEmugb3Ze5CqSokImhFmSUA7q3ckaGWiSoFCrA==" saltValue="koCJJRnxKOBPf9z2lYrePQ==" spinCount="100000" sheet="1" objects="1" scenarios="1" insertHyperlinks="0" selectLockedCells="1" selectUnlockedCells="1"/>
  <mergeCells count="4">
    <mergeCell ref="E3:E5"/>
    <mergeCell ref="B13:E13"/>
    <mergeCell ref="B27:E27"/>
    <mergeCell ref="B42:E42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49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07D9-BD8A-4DDD-AAD0-87EEE18F8B9D}">
  <dimension ref="A1:F310"/>
  <sheetViews>
    <sheetView showGridLines="0" showRowColHeaders="0" tabSelected="1" zoomScaleNormal="100" zoomScaleSheetLayoutView="100" workbookViewId="0">
      <selection activeCell="I13" sqref="I13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3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385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40</v>
      </c>
      <c r="C15" s="34" t="s">
        <v>184</v>
      </c>
      <c r="D15" s="35"/>
      <c r="E15" s="36"/>
      <c r="F15" s="2"/>
    </row>
    <row r="16" spans="1:6" ht="15" customHeight="1" x14ac:dyDescent="0.25">
      <c r="A16" s="5"/>
      <c r="B16" s="97" t="s">
        <v>15</v>
      </c>
      <c r="C16" s="38" t="s">
        <v>185</v>
      </c>
      <c r="D16" s="39"/>
      <c r="E16" s="40"/>
      <c r="F16" s="2"/>
    </row>
    <row r="17" spans="1:6" ht="15" customHeight="1" x14ac:dyDescent="0.25">
      <c r="A17" s="5"/>
      <c r="B17" s="97" t="s">
        <v>41</v>
      </c>
      <c r="C17" s="38" t="s">
        <v>186</v>
      </c>
      <c r="D17" s="39"/>
      <c r="E17" s="40"/>
    </row>
    <row r="18" spans="1:6" ht="15" customHeight="1" x14ac:dyDescent="0.25">
      <c r="A18" s="5"/>
      <c r="B18" s="97" t="s">
        <v>42</v>
      </c>
      <c r="C18" s="38" t="s">
        <v>187</v>
      </c>
      <c r="D18" s="39"/>
      <c r="E18" s="40"/>
    </row>
    <row r="19" spans="1:6" ht="15" customHeight="1" x14ac:dyDescent="0.25">
      <c r="A19" s="5"/>
      <c r="B19" s="97" t="s">
        <v>43</v>
      </c>
      <c r="C19" s="38" t="s">
        <v>188</v>
      </c>
      <c r="D19" s="39"/>
      <c r="E19" s="40"/>
      <c r="F19" s="2"/>
    </row>
    <row r="20" spans="1:6" ht="15" customHeight="1" x14ac:dyDescent="0.25">
      <c r="A20" s="5"/>
      <c r="B20" s="97" t="s">
        <v>44</v>
      </c>
      <c r="C20" s="38" t="s">
        <v>189</v>
      </c>
      <c r="D20" s="39"/>
      <c r="E20" s="40"/>
    </row>
    <row r="21" spans="1:6" ht="15" customHeight="1" x14ac:dyDescent="0.25">
      <c r="A21" s="5"/>
      <c r="B21" s="97" t="s">
        <v>41</v>
      </c>
      <c r="C21" s="38" t="s">
        <v>186</v>
      </c>
      <c r="D21" s="39"/>
      <c r="E21" s="40"/>
    </row>
    <row r="22" spans="1:6" ht="15" customHeight="1" x14ac:dyDescent="0.25">
      <c r="A22" s="5"/>
      <c r="B22" s="97" t="s">
        <v>45</v>
      </c>
      <c r="C22" s="38" t="s">
        <v>190</v>
      </c>
      <c r="D22" s="39"/>
      <c r="E22" s="40"/>
      <c r="F22" s="2"/>
    </row>
    <row r="23" spans="1:6" ht="15" customHeight="1" x14ac:dyDescent="0.25">
      <c r="A23" s="5"/>
      <c r="B23" s="97" t="s">
        <v>20</v>
      </c>
      <c r="C23" s="38" t="s">
        <v>191</v>
      </c>
      <c r="D23" s="39"/>
      <c r="E23" s="40"/>
    </row>
    <row r="24" spans="1:6" ht="15" customHeight="1" x14ac:dyDescent="0.25">
      <c r="A24" s="5"/>
      <c r="B24" s="97" t="s">
        <v>380</v>
      </c>
      <c r="C24" s="38"/>
      <c r="D24" s="39"/>
      <c r="E24" s="40"/>
    </row>
    <row r="25" spans="1:6" ht="15" customHeight="1" thickBot="1" x14ac:dyDescent="0.3">
      <c r="A25" s="5"/>
      <c r="B25" s="98" t="s">
        <v>380</v>
      </c>
      <c r="C25" s="42"/>
      <c r="D25" s="43"/>
      <c r="E25" s="44"/>
    </row>
    <row r="26" spans="1:6" ht="15" customHeight="1" thickBot="1" x14ac:dyDescent="0.3">
      <c r="A26" s="5"/>
      <c r="B26" s="6"/>
      <c r="C26" s="18"/>
    </row>
    <row r="27" spans="1:6" ht="27" customHeight="1" thickBot="1" x14ac:dyDescent="0.3">
      <c r="A27" s="5"/>
      <c r="B27" s="124" t="s">
        <v>5</v>
      </c>
      <c r="C27" s="125"/>
      <c r="D27" s="125"/>
      <c r="E27" s="126"/>
    </row>
    <row r="28" spans="1:6" ht="15" customHeight="1" thickBot="1" x14ac:dyDescent="0.3">
      <c r="A28" s="5"/>
      <c r="B28" s="91" t="s">
        <v>1</v>
      </c>
      <c r="C28" s="92" t="s">
        <v>7</v>
      </c>
      <c r="D28" s="92" t="s">
        <v>2</v>
      </c>
      <c r="E28" s="93" t="s">
        <v>3</v>
      </c>
    </row>
    <row r="29" spans="1:6" ht="15" customHeight="1" x14ac:dyDescent="0.25">
      <c r="A29" s="5"/>
      <c r="B29" s="96" t="s">
        <v>28</v>
      </c>
      <c r="C29" s="34" t="s">
        <v>170</v>
      </c>
      <c r="D29" s="35"/>
      <c r="E29" s="36">
        <v>2000</v>
      </c>
    </row>
    <row r="30" spans="1:6" ht="15" customHeight="1" x14ac:dyDescent="0.25">
      <c r="A30" s="5"/>
      <c r="B30" s="97" t="s">
        <v>29</v>
      </c>
      <c r="C30" s="38" t="s">
        <v>171</v>
      </c>
      <c r="D30" s="39"/>
      <c r="E30" s="40">
        <v>2000</v>
      </c>
    </row>
    <row r="31" spans="1:6" ht="15" customHeight="1" x14ac:dyDescent="0.25">
      <c r="A31" s="5"/>
      <c r="B31" s="97" t="s">
        <v>23</v>
      </c>
      <c r="C31" s="38" t="s">
        <v>172</v>
      </c>
      <c r="D31" s="39"/>
      <c r="E31" s="40">
        <v>2000</v>
      </c>
    </row>
    <row r="32" spans="1:6" ht="15" customHeight="1" x14ac:dyDescent="0.25">
      <c r="A32" s="5"/>
      <c r="B32" s="97" t="s">
        <v>30</v>
      </c>
      <c r="C32" s="38" t="s">
        <v>173</v>
      </c>
      <c r="D32" s="39"/>
      <c r="E32" s="40">
        <v>2000</v>
      </c>
    </row>
    <row r="33" spans="1:6" ht="15" customHeight="1" x14ac:dyDescent="0.25">
      <c r="A33" s="5"/>
      <c r="B33" s="97" t="s">
        <v>28</v>
      </c>
      <c r="C33" s="38" t="s">
        <v>176</v>
      </c>
      <c r="D33" s="39"/>
      <c r="E33" s="40">
        <v>4000</v>
      </c>
    </row>
    <row r="34" spans="1:6" ht="15" customHeight="1" x14ac:dyDescent="0.25">
      <c r="A34" s="5"/>
      <c r="B34" s="97" t="s">
        <v>46</v>
      </c>
      <c r="C34" s="38" t="s">
        <v>192</v>
      </c>
      <c r="D34" s="39"/>
      <c r="E34" s="40">
        <v>8000</v>
      </c>
    </row>
    <row r="35" spans="1:6" ht="15" customHeight="1" x14ac:dyDescent="0.25">
      <c r="A35" s="5"/>
      <c r="B35" s="97" t="s">
        <v>34</v>
      </c>
      <c r="C35" s="38" t="s">
        <v>178</v>
      </c>
      <c r="D35" s="39"/>
      <c r="E35" s="40">
        <v>8000</v>
      </c>
    </row>
    <row r="36" spans="1:6" ht="15" customHeight="1" x14ac:dyDescent="0.25">
      <c r="A36" s="5"/>
      <c r="B36" s="97" t="s">
        <v>35</v>
      </c>
      <c r="C36" s="38" t="s">
        <v>179</v>
      </c>
      <c r="D36" s="39"/>
      <c r="E36" s="40">
        <v>8000</v>
      </c>
    </row>
    <row r="37" spans="1:6" ht="15" customHeight="1" x14ac:dyDescent="0.25">
      <c r="A37" s="5"/>
      <c r="B37" s="97" t="s">
        <v>36</v>
      </c>
      <c r="C37" s="38" t="s">
        <v>180</v>
      </c>
      <c r="D37" s="39"/>
      <c r="E37" s="40">
        <v>16000</v>
      </c>
    </row>
    <row r="38" spans="1:6" ht="15" customHeight="1" x14ac:dyDescent="0.25">
      <c r="A38" s="5"/>
      <c r="B38" s="97" t="s">
        <v>37</v>
      </c>
      <c r="C38" s="38" t="s">
        <v>181</v>
      </c>
      <c r="D38" s="39"/>
      <c r="E38" s="40">
        <v>16000</v>
      </c>
    </row>
    <row r="39" spans="1:6" ht="15" customHeight="1" x14ac:dyDescent="0.25">
      <c r="A39" s="5"/>
      <c r="B39" s="97" t="s">
        <v>38</v>
      </c>
      <c r="C39" s="38" t="s">
        <v>182</v>
      </c>
      <c r="D39" s="39"/>
      <c r="E39" s="40">
        <v>16000</v>
      </c>
    </row>
    <row r="40" spans="1:6" ht="15" customHeight="1" x14ac:dyDescent="0.25">
      <c r="A40" s="5"/>
      <c r="B40" s="97" t="s">
        <v>39</v>
      </c>
      <c r="C40" s="38" t="s">
        <v>183</v>
      </c>
      <c r="D40" s="39"/>
      <c r="E40" s="40">
        <v>16000</v>
      </c>
    </row>
    <row r="41" spans="1:6" ht="15" customHeight="1" x14ac:dyDescent="0.25">
      <c r="A41" s="5"/>
      <c r="B41" s="97" t="s">
        <v>380</v>
      </c>
      <c r="C41" s="38"/>
      <c r="D41" s="39"/>
      <c r="E41" s="40" t="s">
        <v>380</v>
      </c>
    </row>
    <row r="42" spans="1:6" ht="15" customHeight="1" x14ac:dyDescent="0.25">
      <c r="A42" s="5"/>
      <c r="B42" s="97" t="s">
        <v>380</v>
      </c>
      <c r="C42" s="38"/>
      <c r="D42" s="39" t="s">
        <v>380</v>
      </c>
      <c r="E42" s="40" t="s">
        <v>380</v>
      </c>
      <c r="F42" s="2"/>
    </row>
    <row r="43" spans="1:6" ht="15" customHeight="1" thickBot="1" x14ac:dyDescent="0.3">
      <c r="A43" s="5"/>
      <c r="B43" s="98" t="s">
        <v>380</v>
      </c>
      <c r="C43" s="42"/>
      <c r="D43" s="43" t="s">
        <v>380</v>
      </c>
      <c r="E43" s="44" t="s">
        <v>380</v>
      </c>
    </row>
    <row r="44" spans="1:6" ht="15" customHeight="1" thickBot="1" x14ac:dyDescent="0.3">
      <c r="A44" s="5"/>
      <c r="B44" s="7"/>
      <c r="C44" s="7"/>
    </row>
    <row r="45" spans="1:6" ht="27" customHeight="1" thickBot="1" x14ac:dyDescent="0.3">
      <c r="A45" s="5"/>
      <c r="B45" s="124" t="s">
        <v>6</v>
      </c>
      <c r="C45" s="125"/>
      <c r="D45" s="125"/>
      <c r="E45" s="126"/>
    </row>
    <row r="46" spans="1:6" ht="28.5" customHeight="1" thickBot="1" x14ac:dyDescent="0.3">
      <c r="A46" s="5"/>
      <c r="B46" s="94" t="s">
        <v>1</v>
      </c>
      <c r="C46" s="89" t="s">
        <v>7</v>
      </c>
      <c r="D46" s="89" t="s">
        <v>2</v>
      </c>
      <c r="E46" s="90" t="s">
        <v>3</v>
      </c>
    </row>
    <row r="47" spans="1:6" ht="15" customHeight="1" x14ac:dyDescent="0.25">
      <c r="A47" s="5"/>
      <c r="B47" s="96" t="s">
        <v>380</v>
      </c>
      <c r="C47" s="34"/>
      <c r="D47" s="35" t="s">
        <v>380</v>
      </c>
      <c r="E47" s="36" t="s">
        <v>380</v>
      </c>
    </row>
    <row r="48" spans="1:6" ht="15" customHeight="1" x14ac:dyDescent="0.25">
      <c r="A48" s="5"/>
      <c r="B48" s="97" t="s">
        <v>380</v>
      </c>
      <c r="C48" s="38"/>
      <c r="D48" s="39" t="s">
        <v>380</v>
      </c>
      <c r="E48" s="40" t="s">
        <v>380</v>
      </c>
    </row>
    <row r="49" spans="1:5" ht="15" customHeight="1" thickBot="1" x14ac:dyDescent="0.3">
      <c r="A49" s="5"/>
      <c r="B49" s="41" t="s">
        <v>380</v>
      </c>
      <c r="C49" s="42"/>
      <c r="D49" s="43" t="s">
        <v>380</v>
      </c>
      <c r="E49" s="44" t="s">
        <v>380</v>
      </c>
    </row>
    <row r="50" spans="1:5" x14ac:dyDescent="0.25">
      <c r="B50" s="4"/>
      <c r="D50" s="4"/>
      <c r="E50" s="4"/>
    </row>
    <row r="51" spans="1:5" x14ac:dyDescent="0.25">
      <c r="B51" s="4"/>
      <c r="D51" s="4"/>
      <c r="E51" s="4"/>
    </row>
    <row r="52" spans="1:5" x14ac:dyDescent="0.25">
      <c r="A52" s="3"/>
    </row>
    <row r="53" spans="1:5" x14ac:dyDescent="0.25">
      <c r="A53" s="3"/>
    </row>
    <row r="54" spans="1:5" x14ac:dyDescent="0.25">
      <c r="A54" s="3"/>
    </row>
    <row r="55" spans="1:5" x14ac:dyDescent="0.25">
      <c r="A55" s="3"/>
    </row>
    <row r="56" spans="1:5" x14ac:dyDescent="0.25">
      <c r="A56" s="4"/>
      <c r="B56" s="6"/>
      <c r="C56" s="18"/>
    </row>
    <row r="57" spans="1:5" x14ac:dyDescent="0.25">
      <c r="A57" s="4"/>
      <c r="B57" s="6"/>
      <c r="C57" s="18"/>
    </row>
    <row r="58" spans="1:5" x14ac:dyDescent="0.25">
      <c r="B58" s="6"/>
      <c r="C58" s="18"/>
    </row>
    <row r="59" spans="1:5" x14ac:dyDescent="0.25">
      <c r="B59" s="6"/>
      <c r="C59" s="18"/>
    </row>
    <row r="60" spans="1:5" x14ac:dyDescent="0.25">
      <c r="B60" s="6"/>
      <c r="C60" s="18"/>
    </row>
    <row r="62" spans="1:5" x14ac:dyDescent="0.25">
      <c r="C62" s="18"/>
    </row>
    <row r="63" spans="1:5" x14ac:dyDescent="0.25">
      <c r="B63" s="6"/>
      <c r="C63" s="18"/>
    </row>
    <row r="64" spans="1:5" x14ac:dyDescent="0.25">
      <c r="B64" s="3"/>
      <c r="D64" s="4"/>
      <c r="E64" s="4"/>
    </row>
    <row r="65" spans="2:5" x14ac:dyDescent="0.25">
      <c r="B65" s="4"/>
      <c r="D65" s="4"/>
      <c r="E65" s="4"/>
    </row>
    <row r="66" spans="2:5" x14ac:dyDescent="0.25">
      <c r="B66" s="4"/>
      <c r="D66" s="4"/>
      <c r="E66" s="4"/>
    </row>
    <row r="67" spans="2:5" x14ac:dyDescent="0.25">
      <c r="B67" s="4"/>
      <c r="D67" s="4"/>
      <c r="E67" s="4"/>
    </row>
    <row r="68" spans="2:5" x14ac:dyDescent="0.25">
      <c r="B68" s="4"/>
      <c r="D68" s="4"/>
      <c r="E68" s="4"/>
    </row>
    <row r="69" spans="2:5" x14ac:dyDescent="0.25">
      <c r="B69" s="4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3"/>
      <c r="D80" s="4"/>
      <c r="E80" s="4"/>
    </row>
    <row r="81" spans="2:5" x14ac:dyDescent="0.25">
      <c r="B81" s="3"/>
      <c r="D81" s="4"/>
      <c r="E81" s="4"/>
    </row>
    <row r="185" spans="6:6" x14ac:dyDescent="0.25">
      <c r="F185" s="2"/>
    </row>
    <row r="186" spans="6:6" x14ac:dyDescent="0.25">
      <c r="F186" s="2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</sheetData>
  <sheetProtection algorithmName="SHA-512" hashValue="gX1Md+ZVqyJfrkYh2wX4m9yylgK1KUmxk4NLvhOucwthvv90n1jOTsAgC/AR/HjJWLPw1iLpg9LyKgDFCgc+iA==" saltValue="4IAV4Z0UCRwo2rqeCksOCQ==" spinCount="100000" sheet="1" objects="1" scenarios="1"/>
  <mergeCells count="4">
    <mergeCell ref="E3:E5"/>
    <mergeCell ref="B13:E13"/>
    <mergeCell ref="B27:E27"/>
    <mergeCell ref="B45:E45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0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103B8-C79D-49AA-BB14-C7BE1C522F62}">
  <dimension ref="A1:F317"/>
  <sheetViews>
    <sheetView showGridLines="0" showRowColHeaders="0" zoomScaleNormal="100" workbookViewId="0">
      <selection activeCell="G33" sqref="G33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4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388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40</v>
      </c>
      <c r="C15" s="34" t="s">
        <v>184</v>
      </c>
      <c r="D15" s="35"/>
      <c r="E15" s="36"/>
      <c r="F15" s="2"/>
    </row>
    <row r="16" spans="1:6" ht="15" customHeight="1" x14ac:dyDescent="0.25">
      <c r="A16" s="5"/>
      <c r="B16" s="97" t="s">
        <v>24</v>
      </c>
      <c r="C16" s="38" t="s">
        <v>204</v>
      </c>
      <c r="D16" s="39"/>
      <c r="E16" s="40"/>
      <c r="F16" s="2"/>
    </row>
    <row r="17" spans="1:6" ht="15" customHeight="1" x14ac:dyDescent="0.25">
      <c r="A17" s="5"/>
      <c r="B17" s="97" t="s">
        <v>15</v>
      </c>
      <c r="C17" s="38" t="s">
        <v>185</v>
      </c>
      <c r="D17" s="39"/>
      <c r="E17" s="40"/>
    </row>
    <row r="18" spans="1:6" ht="15" customHeight="1" x14ac:dyDescent="0.25">
      <c r="A18" s="5"/>
      <c r="B18" s="97" t="s">
        <v>122</v>
      </c>
      <c r="C18" s="38" t="s">
        <v>332</v>
      </c>
      <c r="D18" s="39"/>
      <c r="E18" s="40"/>
    </row>
    <row r="19" spans="1:6" ht="15" customHeight="1" x14ac:dyDescent="0.25">
      <c r="A19" s="5"/>
      <c r="B19" s="97" t="s">
        <v>56</v>
      </c>
      <c r="C19" s="38" t="s">
        <v>205</v>
      </c>
      <c r="D19" s="39"/>
      <c r="E19" s="40"/>
      <c r="F19" s="2"/>
    </row>
    <row r="20" spans="1:6" ht="15" customHeight="1" x14ac:dyDescent="0.25">
      <c r="A20" s="5"/>
      <c r="B20" s="97" t="s">
        <v>14</v>
      </c>
      <c r="C20" s="38" t="s">
        <v>258</v>
      </c>
      <c r="D20" s="39"/>
      <c r="E20" s="40"/>
    </row>
    <row r="21" spans="1:6" ht="15" customHeight="1" x14ac:dyDescent="0.25">
      <c r="A21" s="5"/>
      <c r="B21" s="97" t="s">
        <v>380</v>
      </c>
      <c r="C21" s="38"/>
      <c r="D21" s="39"/>
      <c r="E21" s="40"/>
    </row>
    <row r="22" spans="1:6" ht="15" customHeight="1" thickBot="1" x14ac:dyDescent="0.3">
      <c r="A22" s="5"/>
      <c r="B22" s="98" t="s">
        <v>380</v>
      </c>
      <c r="C22" s="42"/>
      <c r="D22" s="43"/>
      <c r="E22" s="44"/>
    </row>
    <row r="23" spans="1:6" ht="15" customHeight="1" thickBot="1" x14ac:dyDescent="0.3">
      <c r="A23" s="5"/>
      <c r="B23" s="6"/>
      <c r="C23" s="18"/>
    </row>
    <row r="24" spans="1:6" ht="27" customHeight="1" thickBot="1" x14ac:dyDescent="0.3">
      <c r="A24" s="5"/>
      <c r="B24" s="124" t="s">
        <v>5</v>
      </c>
      <c r="C24" s="125"/>
      <c r="D24" s="125"/>
      <c r="E24" s="126"/>
    </row>
    <row r="25" spans="1:6" ht="15" customHeight="1" thickBot="1" x14ac:dyDescent="0.3">
      <c r="A25" s="5"/>
      <c r="B25" s="91" t="s">
        <v>1</v>
      </c>
      <c r="C25" s="92" t="s">
        <v>7</v>
      </c>
      <c r="D25" s="92" t="s">
        <v>2</v>
      </c>
      <c r="E25" s="93" t="s">
        <v>3</v>
      </c>
    </row>
    <row r="26" spans="1:6" ht="15" customHeight="1" x14ac:dyDescent="0.25">
      <c r="A26" s="5"/>
      <c r="B26" s="96" t="s">
        <v>28</v>
      </c>
      <c r="C26" s="34" t="s">
        <v>193</v>
      </c>
      <c r="D26" s="35"/>
      <c r="E26" s="36">
        <v>2000</v>
      </c>
    </row>
    <row r="27" spans="1:6" ht="15" customHeight="1" x14ac:dyDescent="0.25">
      <c r="A27" s="5"/>
      <c r="B27" s="97" t="s">
        <v>47</v>
      </c>
      <c r="C27" s="38" t="s">
        <v>194</v>
      </c>
      <c r="D27" s="39"/>
      <c r="E27" s="40">
        <v>2000</v>
      </c>
    </row>
    <row r="28" spans="1:6" ht="15" customHeight="1" x14ac:dyDescent="0.25">
      <c r="A28" s="5"/>
      <c r="B28" s="97" t="s">
        <v>48</v>
      </c>
      <c r="C28" s="38" t="s">
        <v>195</v>
      </c>
      <c r="D28" s="39"/>
      <c r="E28" s="40">
        <v>2000</v>
      </c>
    </row>
    <row r="29" spans="1:6" ht="15" customHeight="1" x14ac:dyDescent="0.25">
      <c r="A29" s="5"/>
      <c r="B29" s="97" t="s">
        <v>49</v>
      </c>
      <c r="C29" s="38" t="s">
        <v>196</v>
      </c>
      <c r="D29" s="39"/>
      <c r="E29" s="40">
        <v>2000</v>
      </c>
    </row>
    <row r="30" spans="1:6" ht="15" customHeight="1" x14ac:dyDescent="0.25">
      <c r="A30" s="5"/>
      <c r="B30" s="97" t="s">
        <v>50</v>
      </c>
      <c r="C30" s="38" t="s">
        <v>197</v>
      </c>
      <c r="D30" s="39"/>
      <c r="E30" s="40">
        <v>4000</v>
      </c>
    </row>
    <row r="31" spans="1:6" ht="15" customHeight="1" x14ac:dyDescent="0.25">
      <c r="A31" s="5"/>
      <c r="B31" s="97" t="s">
        <v>51</v>
      </c>
      <c r="C31" s="38" t="s">
        <v>198</v>
      </c>
      <c r="D31" s="39"/>
      <c r="E31" s="40">
        <v>8000</v>
      </c>
    </row>
    <row r="32" spans="1:6" ht="15" customHeight="1" x14ac:dyDescent="0.25">
      <c r="A32" s="5"/>
      <c r="B32" s="97" t="s">
        <v>17</v>
      </c>
      <c r="C32" s="38" t="s">
        <v>199</v>
      </c>
      <c r="D32" s="39"/>
      <c r="E32" s="40">
        <v>8000</v>
      </c>
    </row>
    <row r="33" spans="1:5" ht="15" customHeight="1" x14ac:dyDescent="0.25">
      <c r="A33" s="5"/>
      <c r="B33" s="97" t="s">
        <v>52</v>
      </c>
      <c r="C33" s="38" t="s">
        <v>200</v>
      </c>
      <c r="D33" s="39"/>
      <c r="E33" s="40">
        <v>8000</v>
      </c>
    </row>
    <row r="34" spans="1:5" ht="15" customHeight="1" x14ac:dyDescent="0.25">
      <c r="A34" s="5"/>
      <c r="B34" s="97" t="s">
        <v>53</v>
      </c>
      <c r="C34" s="38" t="s">
        <v>201</v>
      </c>
      <c r="D34" s="39"/>
      <c r="E34" s="40">
        <v>8000</v>
      </c>
    </row>
    <row r="35" spans="1:5" ht="15" customHeight="1" x14ac:dyDescent="0.25">
      <c r="A35" s="5"/>
      <c r="B35" s="97" t="s">
        <v>54</v>
      </c>
      <c r="C35" s="38" t="s">
        <v>202</v>
      </c>
      <c r="D35" s="39"/>
      <c r="E35" s="40">
        <v>16000</v>
      </c>
    </row>
    <row r="36" spans="1:5" ht="15" customHeight="1" x14ac:dyDescent="0.25">
      <c r="A36" s="5"/>
      <c r="B36" s="97" t="s">
        <v>55</v>
      </c>
      <c r="C36" s="38" t="s">
        <v>203</v>
      </c>
      <c r="D36" s="39"/>
      <c r="E36" s="40">
        <v>16000</v>
      </c>
    </row>
    <row r="37" spans="1:5" ht="15" customHeight="1" x14ac:dyDescent="0.25">
      <c r="A37" s="5"/>
      <c r="B37" s="97" t="s">
        <v>163</v>
      </c>
      <c r="C37" s="38" t="s">
        <v>320</v>
      </c>
      <c r="D37" s="39"/>
      <c r="E37" s="40">
        <v>16000</v>
      </c>
    </row>
    <row r="38" spans="1:5" ht="15" customHeight="1" x14ac:dyDescent="0.25">
      <c r="A38" s="5"/>
      <c r="B38" s="97" t="s">
        <v>380</v>
      </c>
      <c r="C38" s="38"/>
      <c r="D38" s="39"/>
      <c r="E38" s="40" t="s">
        <v>380</v>
      </c>
    </row>
    <row r="39" spans="1:5" ht="15" customHeight="1" thickBot="1" x14ac:dyDescent="0.3">
      <c r="A39" s="5"/>
      <c r="B39" s="98" t="s">
        <v>380</v>
      </c>
      <c r="C39" s="42"/>
      <c r="D39" s="43"/>
      <c r="E39" s="44" t="s">
        <v>380</v>
      </c>
    </row>
    <row r="40" spans="1:5" ht="15" customHeight="1" thickBot="1" x14ac:dyDescent="0.3">
      <c r="A40" s="5"/>
      <c r="B40" s="7"/>
      <c r="C40" s="7"/>
    </row>
    <row r="41" spans="1:5" ht="27" customHeight="1" thickBot="1" x14ac:dyDescent="0.3">
      <c r="A41" s="5"/>
      <c r="B41" s="124" t="s">
        <v>6</v>
      </c>
      <c r="C41" s="125"/>
      <c r="D41" s="125"/>
      <c r="E41" s="126"/>
    </row>
    <row r="42" spans="1:5" ht="28.5" customHeight="1" thickBot="1" x14ac:dyDescent="0.3">
      <c r="A42" s="5"/>
      <c r="B42" s="94" t="s">
        <v>1</v>
      </c>
      <c r="C42" s="89" t="s">
        <v>7</v>
      </c>
      <c r="D42" s="89" t="s">
        <v>2</v>
      </c>
      <c r="E42" s="90" t="s">
        <v>3</v>
      </c>
    </row>
    <row r="43" spans="1:5" ht="15" customHeight="1" x14ac:dyDescent="0.25">
      <c r="A43" s="5"/>
      <c r="B43" s="96" t="s">
        <v>57</v>
      </c>
      <c r="C43" s="34" t="s">
        <v>206</v>
      </c>
      <c r="D43" s="35"/>
      <c r="E43" s="36"/>
    </row>
    <row r="44" spans="1:5" ht="15" customHeight="1" x14ac:dyDescent="0.25">
      <c r="A44" s="5"/>
      <c r="B44" s="97" t="s">
        <v>58</v>
      </c>
      <c r="C44" s="38" t="s">
        <v>207</v>
      </c>
      <c r="D44" s="39"/>
      <c r="E44" s="40"/>
    </row>
    <row r="45" spans="1:5" ht="15" customHeight="1" x14ac:dyDescent="0.25">
      <c r="A45" s="5"/>
      <c r="B45" s="97" t="s">
        <v>12</v>
      </c>
      <c r="C45" s="38" t="s">
        <v>208</v>
      </c>
      <c r="D45" s="39"/>
      <c r="E45" s="40"/>
    </row>
    <row r="46" spans="1:5" ht="15" customHeight="1" x14ac:dyDescent="0.25">
      <c r="A46" s="5"/>
      <c r="B46" s="97" t="s">
        <v>44</v>
      </c>
      <c r="C46" s="38" t="s">
        <v>189</v>
      </c>
      <c r="D46" s="39"/>
      <c r="E46" s="40"/>
    </row>
    <row r="47" spans="1:5" ht="15" customHeight="1" x14ac:dyDescent="0.25">
      <c r="A47" s="5"/>
      <c r="B47" s="97" t="s">
        <v>59</v>
      </c>
      <c r="C47" s="38" t="s">
        <v>209</v>
      </c>
      <c r="D47" s="39"/>
      <c r="E47" s="40"/>
    </row>
    <row r="48" spans="1:5" ht="15" customHeight="1" x14ac:dyDescent="0.25">
      <c r="A48" s="5"/>
      <c r="B48" s="97" t="s">
        <v>20</v>
      </c>
      <c r="C48" s="38" t="s">
        <v>191</v>
      </c>
      <c r="D48" s="39"/>
      <c r="E48" s="40"/>
    </row>
    <row r="49" spans="1:5" ht="15" customHeight="1" x14ac:dyDescent="0.25">
      <c r="A49" s="5"/>
      <c r="B49" s="97" t="s">
        <v>19</v>
      </c>
      <c r="C49" s="38" t="s">
        <v>210</v>
      </c>
      <c r="D49" s="39"/>
      <c r="E49" s="40"/>
    </row>
    <row r="50" spans="1:5" ht="15" customHeight="1" x14ac:dyDescent="0.25">
      <c r="A50" s="5"/>
      <c r="B50" s="97" t="s">
        <v>374</v>
      </c>
      <c r="C50" s="38" t="s">
        <v>211</v>
      </c>
      <c r="D50" s="39"/>
      <c r="E50" s="40"/>
    </row>
    <row r="51" spans="1:5" ht="15" customHeight="1" x14ac:dyDescent="0.25">
      <c r="A51" s="5"/>
      <c r="B51" s="97" t="s">
        <v>60</v>
      </c>
      <c r="C51" s="38" t="s">
        <v>212</v>
      </c>
      <c r="D51" s="39"/>
      <c r="E51" s="40"/>
    </row>
    <row r="52" spans="1:5" ht="15" customHeight="1" x14ac:dyDescent="0.25">
      <c r="A52" s="5"/>
      <c r="B52" s="97" t="s">
        <v>61</v>
      </c>
      <c r="C52" s="38" t="s">
        <v>213</v>
      </c>
      <c r="D52" s="39"/>
      <c r="E52" s="40"/>
    </row>
    <row r="53" spans="1:5" ht="15" customHeight="1" x14ac:dyDescent="0.25">
      <c r="A53" s="5"/>
      <c r="B53" s="97" t="s">
        <v>62</v>
      </c>
      <c r="C53" s="38" t="s">
        <v>214</v>
      </c>
      <c r="D53" s="39"/>
      <c r="E53" s="40"/>
    </row>
    <row r="54" spans="1:5" ht="15" customHeight="1" x14ac:dyDescent="0.25">
      <c r="A54" s="5"/>
      <c r="B54" s="37" t="s">
        <v>380</v>
      </c>
      <c r="C54" s="38"/>
      <c r="D54" s="39"/>
      <c r="E54" s="40"/>
    </row>
    <row r="55" spans="1:5" ht="15" customHeight="1" x14ac:dyDescent="0.25">
      <c r="A55" s="5"/>
      <c r="B55" s="37" t="s">
        <v>380</v>
      </c>
      <c r="C55" s="38"/>
      <c r="D55" s="39" t="s">
        <v>380</v>
      </c>
      <c r="E55" s="40" t="s">
        <v>380</v>
      </c>
    </row>
    <row r="56" spans="1:5" ht="15" customHeight="1" thickBot="1" x14ac:dyDescent="0.3">
      <c r="A56" s="5"/>
      <c r="B56" s="41" t="s">
        <v>380</v>
      </c>
      <c r="C56" s="42"/>
      <c r="D56" s="43" t="s">
        <v>380</v>
      </c>
      <c r="E56" s="44" t="s">
        <v>380</v>
      </c>
    </row>
    <row r="57" spans="1:5" x14ac:dyDescent="0.25">
      <c r="B57" s="4"/>
      <c r="D57" s="4"/>
      <c r="E57" s="4"/>
    </row>
    <row r="58" spans="1:5" x14ac:dyDescent="0.25">
      <c r="B58" s="4"/>
      <c r="D58" s="4"/>
      <c r="E58" s="4"/>
    </row>
    <row r="59" spans="1:5" x14ac:dyDescent="0.25">
      <c r="A59" s="3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4"/>
      <c r="B63" s="6"/>
      <c r="C63" s="18"/>
    </row>
    <row r="64" spans="1:5" x14ac:dyDescent="0.25">
      <c r="A64" s="4"/>
      <c r="B64" s="6"/>
      <c r="C64" s="18"/>
    </row>
    <row r="65" spans="2:5" x14ac:dyDescent="0.25">
      <c r="B65" s="6"/>
      <c r="C65" s="18"/>
    </row>
    <row r="66" spans="2:5" x14ac:dyDescent="0.25">
      <c r="B66" s="6"/>
      <c r="C66" s="18"/>
    </row>
    <row r="67" spans="2:5" x14ac:dyDescent="0.25">
      <c r="B67" s="6"/>
      <c r="C67" s="18"/>
    </row>
    <row r="69" spans="2:5" x14ac:dyDescent="0.25">
      <c r="C69" s="18"/>
    </row>
    <row r="70" spans="2:5" x14ac:dyDescent="0.25">
      <c r="B70" s="6"/>
      <c r="C70" s="18"/>
    </row>
    <row r="71" spans="2:5" x14ac:dyDescent="0.25">
      <c r="B71" s="3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3"/>
      <c r="D87" s="4"/>
      <c r="E87" s="4"/>
    </row>
    <row r="88" spans="2:5" x14ac:dyDescent="0.25">
      <c r="B88" s="3"/>
      <c r="D88" s="4"/>
      <c r="E88" s="4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</sheetData>
  <sheetProtection algorithmName="SHA-512" hashValue="B+NPV7vvHylij4q5hM8kWHBqqCRQjoxsWG7AgqdTjBZG1Mx7PBRzXp9CjHknmEmijdEs/hluVEJ9OdvgJRwFtg==" saltValue="lDiAZdxpVdzSNRSdFHch8A==" spinCount="100000" sheet="1" objects="1" scenarios="1"/>
  <mergeCells count="4">
    <mergeCell ref="E3:E5"/>
    <mergeCell ref="B13:E13"/>
    <mergeCell ref="B24:E24"/>
    <mergeCell ref="B41:E41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7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C83A-3843-4491-AFEE-0807BCE89768}">
  <dimension ref="A1:F315"/>
  <sheetViews>
    <sheetView showGridLines="0" showRowColHeaders="0" zoomScaleNormal="100" workbookViewId="0">
      <selection activeCell="H35" sqref="H35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5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389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24</v>
      </c>
      <c r="C15" s="34" t="s">
        <v>204</v>
      </c>
      <c r="D15" s="35"/>
      <c r="E15" s="36"/>
      <c r="F15" s="2"/>
    </row>
    <row r="16" spans="1:6" ht="15" customHeight="1" x14ac:dyDescent="0.25">
      <c r="A16" s="5"/>
      <c r="B16" s="97" t="s">
        <v>15</v>
      </c>
      <c r="C16" s="38" t="s">
        <v>185</v>
      </c>
      <c r="D16" s="39"/>
      <c r="E16" s="40"/>
      <c r="F16" s="2"/>
    </row>
    <row r="17" spans="1:6" ht="15" customHeight="1" x14ac:dyDescent="0.25">
      <c r="A17" s="5"/>
      <c r="B17" s="97" t="s">
        <v>122</v>
      </c>
      <c r="C17" s="38" t="s">
        <v>332</v>
      </c>
      <c r="D17" s="39"/>
      <c r="E17" s="40"/>
    </row>
    <row r="18" spans="1:6" ht="15" customHeight="1" x14ac:dyDescent="0.25">
      <c r="A18" s="5"/>
      <c r="B18" s="97" t="s">
        <v>56</v>
      </c>
      <c r="C18" s="38" t="s">
        <v>205</v>
      </c>
      <c r="D18" s="39"/>
      <c r="E18" s="40"/>
    </row>
    <row r="19" spans="1:6" ht="15" customHeight="1" x14ac:dyDescent="0.25">
      <c r="A19" s="5"/>
      <c r="B19" s="97" t="s">
        <v>14</v>
      </c>
      <c r="C19" s="38" t="s">
        <v>258</v>
      </c>
      <c r="D19" s="39"/>
      <c r="E19" s="40"/>
      <c r="F19" s="2"/>
    </row>
    <row r="20" spans="1:6" ht="15" customHeight="1" x14ac:dyDescent="0.25">
      <c r="A20" s="5"/>
      <c r="B20" s="97" t="s">
        <v>57</v>
      </c>
      <c r="C20" s="38" t="s">
        <v>206</v>
      </c>
      <c r="D20" s="39"/>
      <c r="E20" s="40"/>
    </row>
    <row r="21" spans="1:6" ht="15" customHeight="1" x14ac:dyDescent="0.25">
      <c r="A21" s="5"/>
      <c r="B21" s="97" t="s">
        <v>58</v>
      </c>
      <c r="C21" s="38" t="s">
        <v>207</v>
      </c>
      <c r="D21" s="39"/>
      <c r="E21" s="40"/>
    </row>
    <row r="22" spans="1:6" ht="15" customHeight="1" x14ac:dyDescent="0.25">
      <c r="A22" s="5"/>
      <c r="B22" s="97" t="s">
        <v>12</v>
      </c>
      <c r="C22" s="38" t="s">
        <v>208</v>
      </c>
      <c r="D22" s="39"/>
      <c r="E22" s="40"/>
      <c r="F22" s="2"/>
    </row>
    <row r="23" spans="1:6" ht="15" customHeight="1" x14ac:dyDescent="0.25">
      <c r="A23" s="5"/>
      <c r="B23" s="97" t="s">
        <v>44</v>
      </c>
      <c r="C23" s="38" t="s">
        <v>189</v>
      </c>
      <c r="D23" s="39"/>
      <c r="E23" s="40"/>
    </row>
    <row r="24" spans="1:6" ht="15" customHeight="1" x14ac:dyDescent="0.25">
      <c r="A24" s="5"/>
      <c r="B24" s="97" t="s">
        <v>380</v>
      </c>
      <c r="C24" s="38"/>
      <c r="D24" s="39"/>
      <c r="E24" s="40"/>
    </row>
    <row r="25" spans="1:6" ht="15" customHeight="1" thickBot="1" x14ac:dyDescent="0.3">
      <c r="A25" s="5"/>
      <c r="B25" s="98" t="s">
        <v>380</v>
      </c>
      <c r="C25" s="42"/>
      <c r="D25" s="43"/>
      <c r="E25" s="44"/>
    </row>
    <row r="26" spans="1:6" ht="15" customHeight="1" thickBot="1" x14ac:dyDescent="0.3">
      <c r="A26" s="5"/>
      <c r="B26" s="6"/>
      <c r="C26" s="18"/>
    </row>
    <row r="27" spans="1:6" ht="27" customHeight="1" thickBot="1" x14ac:dyDescent="0.3">
      <c r="A27" s="5"/>
      <c r="B27" s="124" t="s">
        <v>5</v>
      </c>
      <c r="C27" s="125"/>
      <c r="D27" s="125"/>
      <c r="E27" s="126"/>
    </row>
    <row r="28" spans="1:6" ht="15" customHeight="1" thickBot="1" x14ac:dyDescent="0.3">
      <c r="A28" s="5"/>
      <c r="B28" s="91" t="s">
        <v>1</v>
      </c>
      <c r="C28" s="92" t="s">
        <v>7</v>
      </c>
      <c r="D28" s="92" t="s">
        <v>2</v>
      </c>
      <c r="E28" s="93" t="s">
        <v>3</v>
      </c>
    </row>
    <row r="29" spans="1:6" ht="15" customHeight="1" x14ac:dyDescent="0.25">
      <c r="A29" s="5"/>
      <c r="B29" s="96" t="s">
        <v>28</v>
      </c>
      <c r="C29" s="34" t="s">
        <v>193</v>
      </c>
      <c r="D29" s="35"/>
      <c r="E29" s="36">
        <v>2000</v>
      </c>
    </row>
    <row r="30" spans="1:6" ht="15" customHeight="1" x14ac:dyDescent="0.25">
      <c r="A30" s="5"/>
      <c r="B30" s="97" t="s">
        <v>47</v>
      </c>
      <c r="C30" s="38" t="s">
        <v>194</v>
      </c>
      <c r="D30" s="39"/>
      <c r="E30" s="40">
        <v>2000</v>
      </c>
    </row>
    <row r="31" spans="1:6" ht="15" customHeight="1" x14ac:dyDescent="0.25">
      <c r="A31" s="5"/>
      <c r="B31" s="97" t="s">
        <v>48</v>
      </c>
      <c r="C31" s="38" t="s">
        <v>195</v>
      </c>
      <c r="D31" s="39"/>
      <c r="E31" s="40">
        <v>2000</v>
      </c>
    </row>
    <row r="32" spans="1:6" ht="15" customHeight="1" x14ac:dyDescent="0.25">
      <c r="A32" s="5"/>
      <c r="B32" s="97" t="s">
        <v>49</v>
      </c>
      <c r="C32" s="38" t="s">
        <v>196</v>
      </c>
      <c r="D32" s="39"/>
      <c r="E32" s="40">
        <v>2000</v>
      </c>
    </row>
    <row r="33" spans="1:5" ht="15" customHeight="1" x14ac:dyDescent="0.25">
      <c r="A33" s="5"/>
      <c r="B33" s="97" t="s">
        <v>63</v>
      </c>
      <c r="C33" s="38" t="s">
        <v>215</v>
      </c>
      <c r="D33" s="39"/>
      <c r="E33" s="40">
        <v>8000</v>
      </c>
    </row>
    <row r="34" spans="1:5" ht="15" customHeight="1" x14ac:dyDescent="0.25">
      <c r="A34" s="5"/>
      <c r="B34" s="97" t="s">
        <v>51</v>
      </c>
      <c r="C34" s="38" t="s">
        <v>198</v>
      </c>
      <c r="D34" s="39"/>
      <c r="E34" s="40">
        <v>8000</v>
      </c>
    </row>
    <row r="35" spans="1:5" ht="15" customHeight="1" x14ac:dyDescent="0.25">
      <c r="A35" s="5"/>
      <c r="B35" s="97" t="s">
        <v>17</v>
      </c>
      <c r="C35" s="38" t="s">
        <v>199</v>
      </c>
      <c r="D35" s="39"/>
      <c r="E35" s="40">
        <v>8000</v>
      </c>
    </row>
    <row r="36" spans="1:5" ht="15" customHeight="1" x14ac:dyDescent="0.25">
      <c r="A36" s="5"/>
      <c r="B36" s="97" t="s">
        <v>52</v>
      </c>
      <c r="C36" s="38" t="s">
        <v>200</v>
      </c>
      <c r="D36" s="39"/>
      <c r="E36" s="40">
        <v>8000</v>
      </c>
    </row>
    <row r="37" spans="1:5" ht="15" customHeight="1" x14ac:dyDescent="0.25">
      <c r="A37" s="5"/>
      <c r="B37" s="97" t="s">
        <v>53</v>
      </c>
      <c r="C37" s="38" t="s">
        <v>201</v>
      </c>
      <c r="D37" s="39"/>
      <c r="E37" s="40">
        <v>8000</v>
      </c>
    </row>
    <row r="38" spans="1:5" ht="15" customHeight="1" x14ac:dyDescent="0.25">
      <c r="A38" s="5"/>
      <c r="B38" s="97" t="s">
        <v>54</v>
      </c>
      <c r="C38" s="38" t="s">
        <v>202</v>
      </c>
      <c r="D38" s="39"/>
      <c r="E38" s="40">
        <v>16000</v>
      </c>
    </row>
    <row r="39" spans="1:5" ht="15" customHeight="1" x14ac:dyDescent="0.25">
      <c r="A39" s="5"/>
      <c r="B39" s="97" t="s">
        <v>55</v>
      </c>
      <c r="C39" s="38" t="s">
        <v>203</v>
      </c>
      <c r="D39" s="39"/>
      <c r="E39" s="40">
        <v>16000</v>
      </c>
    </row>
    <row r="40" spans="1:5" ht="15" customHeight="1" x14ac:dyDescent="0.25">
      <c r="A40" s="5"/>
      <c r="B40" s="97" t="s">
        <v>163</v>
      </c>
      <c r="C40" s="38" t="s">
        <v>320</v>
      </c>
      <c r="D40" s="39"/>
      <c r="E40" s="40">
        <v>16000</v>
      </c>
    </row>
    <row r="41" spans="1:5" ht="15" customHeight="1" x14ac:dyDescent="0.25">
      <c r="A41" s="5"/>
      <c r="B41" s="97" t="s">
        <v>380</v>
      </c>
      <c r="C41" s="38"/>
      <c r="D41" s="39"/>
      <c r="E41" s="40" t="s">
        <v>380</v>
      </c>
    </row>
    <row r="42" spans="1:5" ht="15" customHeight="1" thickBot="1" x14ac:dyDescent="0.3">
      <c r="A42" s="5"/>
      <c r="B42" s="98" t="s">
        <v>380</v>
      </c>
      <c r="C42" s="42"/>
      <c r="D42" s="43"/>
      <c r="E42" s="44" t="s">
        <v>380</v>
      </c>
    </row>
    <row r="43" spans="1:5" ht="15" customHeight="1" thickBot="1" x14ac:dyDescent="0.3">
      <c r="A43" s="5"/>
      <c r="B43" s="7"/>
      <c r="C43" s="7"/>
    </row>
    <row r="44" spans="1:5" ht="27" customHeight="1" thickBot="1" x14ac:dyDescent="0.3">
      <c r="A44" s="5"/>
      <c r="B44" s="124" t="s">
        <v>6</v>
      </c>
      <c r="C44" s="125"/>
      <c r="D44" s="125"/>
      <c r="E44" s="126"/>
    </row>
    <row r="45" spans="1:5" ht="28.5" customHeight="1" thickBot="1" x14ac:dyDescent="0.3">
      <c r="A45" s="5"/>
      <c r="B45" s="94" t="s">
        <v>1</v>
      </c>
      <c r="C45" s="89" t="s">
        <v>7</v>
      </c>
      <c r="D45" s="89" t="s">
        <v>2</v>
      </c>
      <c r="E45" s="90" t="s">
        <v>3</v>
      </c>
    </row>
    <row r="46" spans="1:5" ht="15" customHeight="1" x14ac:dyDescent="0.25">
      <c r="A46" s="5"/>
      <c r="B46" s="96" t="s">
        <v>59</v>
      </c>
      <c r="C46" s="34" t="s">
        <v>209</v>
      </c>
      <c r="D46" s="35"/>
      <c r="E46" s="36"/>
    </row>
    <row r="47" spans="1:5" ht="15" customHeight="1" x14ac:dyDescent="0.25">
      <c r="A47" s="5"/>
      <c r="B47" s="97" t="s">
        <v>20</v>
      </c>
      <c r="C47" s="38" t="s">
        <v>191</v>
      </c>
      <c r="D47" s="39"/>
      <c r="E47" s="40"/>
    </row>
    <row r="48" spans="1:5" ht="15" customHeight="1" x14ac:dyDescent="0.25">
      <c r="A48" s="5"/>
      <c r="B48" s="97" t="s">
        <v>19</v>
      </c>
      <c r="C48" s="38" t="s">
        <v>210</v>
      </c>
      <c r="D48" s="39"/>
      <c r="E48" s="40"/>
    </row>
    <row r="49" spans="1:5" ht="15" customHeight="1" x14ac:dyDescent="0.25">
      <c r="A49" s="5"/>
      <c r="B49" s="97" t="s">
        <v>374</v>
      </c>
      <c r="C49" s="38" t="s">
        <v>211</v>
      </c>
      <c r="D49" s="39"/>
      <c r="E49" s="40"/>
    </row>
    <row r="50" spans="1:5" ht="15" customHeight="1" x14ac:dyDescent="0.25">
      <c r="A50" s="5"/>
      <c r="B50" s="97" t="s">
        <v>60</v>
      </c>
      <c r="C50" s="38" t="s">
        <v>212</v>
      </c>
      <c r="D50" s="39"/>
      <c r="E50" s="40"/>
    </row>
    <row r="51" spans="1:5" ht="15" customHeight="1" x14ac:dyDescent="0.25">
      <c r="A51" s="5"/>
      <c r="B51" s="97" t="s">
        <v>61</v>
      </c>
      <c r="C51" s="38" t="s">
        <v>213</v>
      </c>
      <c r="D51" s="39"/>
      <c r="E51" s="40"/>
    </row>
    <row r="52" spans="1:5" ht="15" customHeight="1" x14ac:dyDescent="0.25">
      <c r="A52" s="5"/>
      <c r="B52" s="97" t="s">
        <v>62</v>
      </c>
      <c r="C52" s="38" t="s">
        <v>214</v>
      </c>
      <c r="D52" s="39"/>
      <c r="E52" s="40"/>
    </row>
    <row r="53" spans="1:5" ht="15" customHeight="1" x14ac:dyDescent="0.25">
      <c r="A53" s="5"/>
      <c r="B53" s="97" t="s">
        <v>380</v>
      </c>
      <c r="C53" s="38"/>
      <c r="D53" s="39"/>
      <c r="E53" s="40"/>
    </row>
    <row r="54" spans="1:5" ht="15" customHeight="1" thickBot="1" x14ac:dyDescent="0.3">
      <c r="A54" s="5"/>
      <c r="B54" s="41" t="s">
        <v>380</v>
      </c>
      <c r="C54" s="42"/>
      <c r="D54" s="43"/>
      <c r="E54" s="44"/>
    </row>
    <row r="55" spans="1:5" x14ac:dyDescent="0.25">
      <c r="B55" s="4"/>
      <c r="D55" s="4"/>
      <c r="E55" s="4"/>
    </row>
    <row r="56" spans="1:5" x14ac:dyDescent="0.25">
      <c r="B56" s="4"/>
      <c r="D56" s="4"/>
      <c r="E56" s="4"/>
    </row>
    <row r="57" spans="1:5" x14ac:dyDescent="0.25">
      <c r="A57" s="3"/>
    </row>
    <row r="58" spans="1:5" x14ac:dyDescent="0.25">
      <c r="A58" s="3"/>
    </row>
    <row r="59" spans="1:5" x14ac:dyDescent="0.25">
      <c r="A59" s="3"/>
    </row>
    <row r="60" spans="1:5" x14ac:dyDescent="0.25">
      <c r="A60" s="3"/>
    </row>
    <row r="61" spans="1:5" x14ac:dyDescent="0.25">
      <c r="A61" s="4"/>
      <c r="B61" s="6"/>
      <c r="C61" s="18"/>
    </row>
    <row r="62" spans="1:5" x14ac:dyDescent="0.25">
      <c r="A62" s="4"/>
      <c r="B62" s="6"/>
      <c r="C62" s="18"/>
    </row>
    <row r="63" spans="1:5" x14ac:dyDescent="0.25">
      <c r="B63" s="6"/>
      <c r="C63" s="18"/>
    </row>
    <row r="64" spans="1:5" x14ac:dyDescent="0.25">
      <c r="B64" s="6"/>
      <c r="C64" s="18"/>
    </row>
    <row r="65" spans="2:5" x14ac:dyDescent="0.25">
      <c r="B65" s="6"/>
      <c r="C65" s="18"/>
    </row>
    <row r="67" spans="2:5" x14ac:dyDescent="0.25">
      <c r="C67" s="18"/>
    </row>
    <row r="68" spans="2:5" x14ac:dyDescent="0.25">
      <c r="B68" s="6"/>
      <c r="C68" s="18"/>
    </row>
    <row r="69" spans="2:5" x14ac:dyDescent="0.25">
      <c r="B69" s="3"/>
      <c r="D69" s="4"/>
      <c r="E69" s="4"/>
    </row>
    <row r="70" spans="2:5" x14ac:dyDescent="0.25">
      <c r="B70" s="4"/>
      <c r="D70" s="4"/>
      <c r="E70" s="4"/>
    </row>
    <row r="71" spans="2:5" x14ac:dyDescent="0.25">
      <c r="B71" s="4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3"/>
      <c r="D85" s="4"/>
      <c r="E85" s="4"/>
    </row>
    <row r="86" spans="2:5" x14ac:dyDescent="0.25">
      <c r="B86" s="3"/>
      <c r="D86" s="4"/>
      <c r="E86" s="4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</sheetData>
  <sheetProtection algorithmName="SHA-512" hashValue="1CMkI4kSrh/LZkUuEm/1jmvlfuMJw049UBIZF6VWqrR9ACN5zLBSMcI/+eaK1LBA2XFYfRduxRd6LYrJfSX6yg==" saltValue="6CD4uIbPnGCvL6um1oonSw==" spinCount="100000" sheet="1" objects="1" scenarios="1"/>
  <mergeCells count="4">
    <mergeCell ref="E3:E5"/>
    <mergeCell ref="B13:E13"/>
    <mergeCell ref="B27:E27"/>
    <mergeCell ref="B44:E44"/>
  </mergeCells>
  <printOptions horizontalCentered="1"/>
  <pageMargins left="0" right="0" top="0.78740157480314965" bottom="0" header="0.31496062992125984" footer="0.31496062992125984"/>
  <pageSetup paperSize="9"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51E2-5408-4E5E-A907-B1030B41900B}">
  <dimension ref="A1:F317"/>
  <sheetViews>
    <sheetView showGridLines="0" showRowColHeaders="0" zoomScaleNormal="100" workbookViewId="0">
      <selection activeCell="I35" sqref="I35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6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390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40</v>
      </c>
      <c r="C15" s="34" t="s">
        <v>184</v>
      </c>
      <c r="D15" s="35"/>
      <c r="E15" s="36"/>
      <c r="F15" s="2"/>
    </row>
    <row r="16" spans="1:6" ht="15" customHeight="1" x14ac:dyDescent="0.25">
      <c r="A16" s="5"/>
      <c r="B16" s="97" t="s">
        <v>24</v>
      </c>
      <c r="C16" s="38" t="s">
        <v>204</v>
      </c>
      <c r="D16" s="39"/>
      <c r="E16" s="40"/>
      <c r="F16" s="2"/>
    </row>
    <row r="17" spans="1:6" ht="15" customHeight="1" x14ac:dyDescent="0.25">
      <c r="A17" s="5"/>
      <c r="B17" s="97" t="s">
        <v>15</v>
      </c>
      <c r="C17" s="38" t="s">
        <v>185</v>
      </c>
      <c r="D17" s="39"/>
      <c r="E17" s="40"/>
    </row>
    <row r="18" spans="1:6" ht="15" customHeight="1" x14ac:dyDescent="0.25">
      <c r="A18" s="5"/>
      <c r="B18" s="97" t="s">
        <v>122</v>
      </c>
      <c r="C18" s="38" t="s">
        <v>332</v>
      </c>
      <c r="D18" s="39"/>
      <c r="E18" s="40"/>
    </row>
    <row r="19" spans="1:6" ht="15" customHeight="1" x14ac:dyDescent="0.25">
      <c r="A19" s="5"/>
      <c r="B19" s="97" t="s">
        <v>56</v>
      </c>
      <c r="C19" s="38" t="s">
        <v>205</v>
      </c>
      <c r="D19" s="39"/>
      <c r="E19" s="40"/>
      <c r="F19" s="2"/>
    </row>
    <row r="20" spans="1:6" ht="15" customHeight="1" x14ac:dyDescent="0.25">
      <c r="A20" s="5"/>
      <c r="B20" s="97" t="s">
        <v>14</v>
      </c>
      <c r="C20" s="38" t="s">
        <v>258</v>
      </c>
      <c r="D20" s="39"/>
      <c r="E20" s="40"/>
    </row>
    <row r="21" spans="1:6" ht="15" customHeight="1" x14ac:dyDescent="0.25">
      <c r="A21" s="5"/>
      <c r="B21" s="97" t="s">
        <v>380</v>
      </c>
      <c r="C21" s="38"/>
      <c r="D21" s="39"/>
      <c r="E21" s="40"/>
    </row>
    <row r="22" spans="1:6" ht="15" customHeight="1" thickBot="1" x14ac:dyDescent="0.3">
      <c r="A22" s="5"/>
      <c r="B22" s="98" t="s">
        <v>380</v>
      </c>
      <c r="C22" s="42"/>
      <c r="D22" s="43"/>
      <c r="E22" s="44"/>
    </row>
    <row r="23" spans="1:6" ht="15" customHeight="1" thickBot="1" x14ac:dyDescent="0.3">
      <c r="A23" s="5"/>
      <c r="B23" s="6"/>
      <c r="C23" s="18"/>
    </row>
    <row r="24" spans="1:6" ht="27" customHeight="1" thickBot="1" x14ac:dyDescent="0.3">
      <c r="A24" s="5"/>
      <c r="B24" s="124" t="s">
        <v>5</v>
      </c>
      <c r="C24" s="125"/>
      <c r="D24" s="125"/>
      <c r="E24" s="126"/>
    </row>
    <row r="25" spans="1:6" ht="15" customHeight="1" thickBot="1" x14ac:dyDescent="0.3">
      <c r="A25" s="5"/>
      <c r="B25" s="91" t="s">
        <v>1</v>
      </c>
      <c r="C25" s="92" t="s">
        <v>7</v>
      </c>
      <c r="D25" s="92" t="s">
        <v>2</v>
      </c>
      <c r="E25" s="93" t="s">
        <v>3</v>
      </c>
    </row>
    <row r="26" spans="1:6" ht="15" customHeight="1" x14ac:dyDescent="0.25">
      <c r="A26" s="5"/>
      <c r="B26" s="96" t="s">
        <v>28</v>
      </c>
      <c r="C26" s="34" t="s">
        <v>193</v>
      </c>
      <c r="D26" s="35"/>
      <c r="E26" s="36">
        <v>2000</v>
      </c>
    </row>
    <row r="27" spans="1:6" ht="15" customHeight="1" x14ac:dyDescent="0.25">
      <c r="A27" s="5"/>
      <c r="B27" s="97" t="s">
        <v>47</v>
      </c>
      <c r="C27" s="38" t="s">
        <v>194</v>
      </c>
      <c r="D27" s="39"/>
      <c r="E27" s="40">
        <v>2000</v>
      </c>
    </row>
    <row r="28" spans="1:6" ht="15" customHeight="1" x14ac:dyDescent="0.25">
      <c r="A28" s="5"/>
      <c r="B28" s="97" t="s">
        <v>48</v>
      </c>
      <c r="C28" s="38" t="s">
        <v>195</v>
      </c>
      <c r="D28" s="39"/>
      <c r="E28" s="40">
        <v>2000</v>
      </c>
    </row>
    <row r="29" spans="1:6" ht="15" customHeight="1" x14ac:dyDescent="0.25">
      <c r="A29" s="5"/>
      <c r="B29" s="97" t="s">
        <v>49</v>
      </c>
      <c r="C29" s="38" t="s">
        <v>196</v>
      </c>
      <c r="D29" s="39"/>
      <c r="E29" s="40">
        <v>2000</v>
      </c>
    </row>
    <row r="30" spans="1:6" ht="15" customHeight="1" x14ac:dyDescent="0.25">
      <c r="A30" s="5"/>
      <c r="B30" s="97" t="s">
        <v>50</v>
      </c>
      <c r="C30" s="38" t="s">
        <v>197</v>
      </c>
      <c r="D30" s="39"/>
      <c r="E30" s="40">
        <v>8000</v>
      </c>
    </row>
    <row r="31" spans="1:6" ht="15" customHeight="1" x14ac:dyDescent="0.25">
      <c r="A31" s="5"/>
      <c r="B31" s="97" t="s">
        <v>51</v>
      </c>
      <c r="C31" s="38" t="s">
        <v>198</v>
      </c>
      <c r="D31" s="39"/>
      <c r="E31" s="40">
        <v>8000</v>
      </c>
    </row>
    <row r="32" spans="1:6" ht="15" customHeight="1" x14ac:dyDescent="0.25">
      <c r="A32" s="5"/>
      <c r="B32" s="97" t="s">
        <v>17</v>
      </c>
      <c r="C32" s="38" t="s">
        <v>199</v>
      </c>
      <c r="D32" s="39"/>
      <c r="E32" s="40">
        <v>8000</v>
      </c>
    </row>
    <row r="33" spans="1:6" ht="15" customHeight="1" x14ac:dyDescent="0.25">
      <c r="A33" s="5"/>
      <c r="B33" s="97" t="s">
        <v>52</v>
      </c>
      <c r="C33" s="38" t="s">
        <v>200</v>
      </c>
      <c r="D33" s="39"/>
      <c r="E33" s="40">
        <v>8000</v>
      </c>
    </row>
    <row r="34" spans="1:6" ht="15" customHeight="1" x14ac:dyDescent="0.25">
      <c r="A34" s="5"/>
      <c r="B34" s="97" t="s">
        <v>53</v>
      </c>
      <c r="C34" s="38" t="s">
        <v>201</v>
      </c>
      <c r="D34" s="39"/>
      <c r="E34" s="40">
        <v>8000</v>
      </c>
    </row>
    <row r="35" spans="1:6" ht="15" customHeight="1" x14ac:dyDescent="0.25">
      <c r="A35" s="5"/>
      <c r="B35" s="97" t="s">
        <v>54</v>
      </c>
      <c r="C35" s="38" t="s">
        <v>202</v>
      </c>
      <c r="D35" s="39"/>
      <c r="E35" s="40">
        <v>16000</v>
      </c>
    </row>
    <row r="36" spans="1:6" ht="15" customHeight="1" x14ac:dyDescent="0.25">
      <c r="A36" s="5"/>
      <c r="B36" s="97" t="s">
        <v>55</v>
      </c>
      <c r="C36" s="38" t="s">
        <v>203</v>
      </c>
      <c r="D36" s="39"/>
      <c r="E36" s="40">
        <v>16000</v>
      </c>
    </row>
    <row r="37" spans="1:6" ht="15" customHeight="1" x14ac:dyDescent="0.25">
      <c r="A37" s="5"/>
      <c r="B37" s="97" t="s">
        <v>163</v>
      </c>
      <c r="C37" s="38" t="s">
        <v>320</v>
      </c>
      <c r="D37" s="39"/>
      <c r="E37" s="40">
        <v>16000</v>
      </c>
    </row>
    <row r="38" spans="1:6" ht="15" customHeight="1" x14ac:dyDescent="0.25">
      <c r="A38" s="5"/>
      <c r="B38" s="97" t="s">
        <v>380</v>
      </c>
      <c r="C38" s="38"/>
      <c r="D38" s="39"/>
      <c r="E38" s="40"/>
    </row>
    <row r="39" spans="1:6" ht="15" customHeight="1" x14ac:dyDescent="0.25">
      <c r="A39" s="5"/>
      <c r="B39" s="97" t="s">
        <v>380</v>
      </c>
      <c r="C39" s="38"/>
      <c r="D39" s="39"/>
      <c r="E39" s="40" t="s">
        <v>380</v>
      </c>
      <c r="F39" s="2"/>
    </row>
    <row r="40" spans="1:6" ht="15" customHeight="1" thickBot="1" x14ac:dyDescent="0.3">
      <c r="A40" s="5"/>
      <c r="B40" s="98" t="s">
        <v>380</v>
      </c>
      <c r="C40" s="42"/>
      <c r="D40" s="43"/>
      <c r="E40" s="44" t="s">
        <v>380</v>
      </c>
    </row>
    <row r="41" spans="1:6" ht="15" customHeight="1" thickBot="1" x14ac:dyDescent="0.3">
      <c r="A41" s="5"/>
      <c r="B41" s="7"/>
      <c r="C41" s="7"/>
    </row>
    <row r="42" spans="1:6" ht="27" customHeight="1" thickBot="1" x14ac:dyDescent="0.3">
      <c r="A42" s="5"/>
      <c r="B42" s="124" t="s">
        <v>6</v>
      </c>
      <c r="C42" s="125"/>
      <c r="D42" s="125"/>
      <c r="E42" s="126"/>
    </row>
    <row r="43" spans="1:6" ht="28.5" customHeight="1" thickBot="1" x14ac:dyDescent="0.3">
      <c r="A43" s="5"/>
      <c r="B43" s="94" t="s">
        <v>1</v>
      </c>
      <c r="C43" s="89" t="s">
        <v>7</v>
      </c>
      <c r="D43" s="89" t="s">
        <v>2</v>
      </c>
      <c r="E43" s="90" t="s">
        <v>3</v>
      </c>
    </row>
    <row r="44" spans="1:6" ht="15" customHeight="1" x14ac:dyDescent="0.25">
      <c r="A44" s="5"/>
      <c r="B44" s="96" t="s">
        <v>57</v>
      </c>
      <c r="C44" s="34" t="s">
        <v>206</v>
      </c>
      <c r="D44" s="35"/>
      <c r="E44" s="36"/>
    </row>
    <row r="45" spans="1:6" ht="15" customHeight="1" x14ac:dyDescent="0.25">
      <c r="A45" s="5"/>
      <c r="B45" s="97" t="s">
        <v>58</v>
      </c>
      <c r="C45" s="38" t="s">
        <v>207</v>
      </c>
      <c r="D45" s="39"/>
      <c r="E45" s="40"/>
    </row>
    <row r="46" spans="1:6" ht="15" customHeight="1" x14ac:dyDescent="0.25">
      <c r="A46" s="5"/>
      <c r="B46" s="97" t="s">
        <v>12</v>
      </c>
      <c r="C46" s="38" t="s">
        <v>208</v>
      </c>
      <c r="D46" s="39"/>
      <c r="E46" s="40"/>
    </row>
    <row r="47" spans="1:6" ht="15" customHeight="1" x14ac:dyDescent="0.25">
      <c r="A47" s="5"/>
      <c r="B47" s="97" t="s">
        <v>44</v>
      </c>
      <c r="C47" s="38" t="s">
        <v>189</v>
      </c>
      <c r="D47" s="39"/>
      <c r="E47" s="40"/>
    </row>
    <row r="48" spans="1:6" ht="15" customHeight="1" x14ac:dyDescent="0.25">
      <c r="A48" s="5"/>
      <c r="B48" s="97" t="s">
        <v>59</v>
      </c>
      <c r="C48" s="38" t="s">
        <v>209</v>
      </c>
      <c r="D48" s="39"/>
      <c r="E48" s="40"/>
    </row>
    <row r="49" spans="1:5" ht="15" customHeight="1" x14ac:dyDescent="0.25">
      <c r="A49" s="5"/>
      <c r="B49" s="97" t="s">
        <v>20</v>
      </c>
      <c r="C49" s="38" t="s">
        <v>191</v>
      </c>
      <c r="D49" s="39"/>
      <c r="E49" s="40"/>
    </row>
    <row r="50" spans="1:5" ht="15" customHeight="1" x14ac:dyDescent="0.25">
      <c r="A50" s="5"/>
      <c r="B50" s="97" t="s">
        <v>19</v>
      </c>
      <c r="C50" s="38" t="s">
        <v>210</v>
      </c>
      <c r="D50" s="39"/>
      <c r="E50" s="40"/>
    </row>
    <row r="51" spans="1:5" ht="15" customHeight="1" x14ac:dyDescent="0.25">
      <c r="A51" s="5"/>
      <c r="B51" s="97" t="s">
        <v>374</v>
      </c>
      <c r="C51" s="38" t="s">
        <v>211</v>
      </c>
      <c r="D51" s="39"/>
      <c r="E51" s="40"/>
    </row>
    <row r="52" spans="1:5" ht="15" customHeight="1" x14ac:dyDescent="0.25">
      <c r="A52" s="5"/>
      <c r="B52" s="97" t="s">
        <v>60</v>
      </c>
      <c r="C52" s="38" t="s">
        <v>212</v>
      </c>
      <c r="D52" s="39"/>
      <c r="E52" s="40"/>
    </row>
    <row r="53" spans="1:5" ht="15" customHeight="1" x14ac:dyDescent="0.25">
      <c r="A53" s="5"/>
      <c r="B53" s="97" t="s">
        <v>61</v>
      </c>
      <c r="C53" s="38" t="s">
        <v>213</v>
      </c>
      <c r="D53" s="39"/>
      <c r="E53" s="40"/>
    </row>
    <row r="54" spans="1:5" ht="15" customHeight="1" x14ac:dyDescent="0.25">
      <c r="A54" s="5"/>
      <c r="B54" s="97" t="s">
        <v>62</v>
      </c>
      <c r="C54" s="38" t="s">
        <v>214</v>
      </c>
      <c r="D54" s="39"/>
      <c r="E54" s="40"/>
    </row>
    <row r="55" spans="1:5" ht="15" customHeight="1" x14ac:dyDescent="0.25">
      <c r="A55" s="5"/>
      <c r="B55" s="37" t="s">
        <v>380</v>
      </c>
      <c r="C55" s="38"/>
      <c r="D55" s="39"/>
      <c r="E55" s="40"/>
    </row>
    <row r="56" spans="1:5" ht="15" customHeight="1" thickBot="1" x14ac:dyDescent="0.3">
      <c r="A56" s="5"/>
      <c r="B56" s="41" t="s">
        <v>380</v>
      </c>
      <c r="C56" s="42"/>
      <c r="D56" s="43"/>
      <c r="E56" s="44"/>
    </row>
    <row r="57" spans="1:5" x14ac:dyDescent="0.25">
      <c r="B57" s="4"/>
      <c r="D57" s="4"/>
      <c r="E57" s="4"/>
    </row>
    <row r="58" spans="1:5" x14ac:dyDescent="0.25">
      <c r="B58" s="4"/>
      <c r="D58" s="4"/>
      <c r="E58" s="4"/>
    </row>
    <row r="59" spans="1:5" x14ac:dyDescent="0.25">
      <c r="A59" s="3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4"/>
      <c r="B63" s="6"/>
      <c r="C63" s="18"/>
    </row>
    <row r="64" spans="1:5" x14ac:dyDescent="0.25">
      <c r="A64" s="4"/>
      <c r="B64" s="6"/>
      <c r="C64" s="18"/>
    </row>
    <row r="65" spans="2:5" x14ac:dyDescent="0.25">
      <c r="B65" s="6"/>
      <c r="C65" s="18"/>
    </row>
    <row r="66" spans="2:5" x14ac:dyDescent="0.25">
      <c r="B66" s="6"/>
      <c r="C66" s="18"/>
    </row>
    <row r="67" spans="2:5" x14ac:dyDescent="0.25">
      <c r="B67" s="6"/>
      <c r="C67" s="18"/>
    </row>
    <row r="69" spans="2:5" x14ac:dyDescent="0.25">
      <c r="C69" s="18"/>
    </row>
    <row r="70" spans="2:5" x14ac:dyDescent="0.25">
      <c r="B70" s="6"/>
      <c r="C70" s="18"/>
    </row>
    <row r="71" spans="2:5" x14ac:dyDescent="0.25">
      <c r="B71" s="3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3"/>
      <c r="D87" s="4"/>
      <c r="E87" s="4"/>
    </row>
    <row r="88" spans="2:5" x14ac:dyDescent="0.25">
      <c r="B88" s="3"/>
      <c r="D88" s="4"/>
      <c r="E88" s="4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</sheetData>
  <sheetProtection algorithmName="SHA-512" hashValue="chyOmh+p/zgcmE+AiLVAsYLe7y7NX4gat6Kl0WY+LvkTVI8vMP0wE8UdJADfTJITRunBxhZnI4lVeRHkLJG4qw==" saltValue="1K9DUrs9dlpVgXcCEfwUyw==" spinCount="100000" sheet="1" objects="1" scenarios="1"/>
  <mergeCells count="4">
    <mergeCell ref="E3:E5"/>
    <mergeCell ref="B13:E13"/>
    <mergeCell ref="B24:E24"/>
    <mergeCell ref="B42:E42"/>
  </mergeCells>
  <printOptions horizontalCentered="1"/>
  <pageMargins left="0" right="0" top="0.78740157480314965" bottom="0" header="0.31496062992125984" footer="0.31496062992125984"/>
  <pageSetup paperSize="9"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2CB2-8384-47BB-8155-C54187E94D7D}">
  <dimension ref="A1:F317"/>
  <sheetViews>
    <sheetView showGridLines="0" showRowColHeaders="0" zoomScaleNormal="100" workbookViewId="0">
      <selection activeCell="J34" sqref="J34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7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391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40</v>
      </c>
      <c r="C15" s="34" t="s">
        <v>184</v>
      </c>
      <c r="D15" s="35"/>
      <c r="E15" s="36"/>
      <c r="F15" s="2"/>
    </row>
    <row r="16" spans="1:6" ht="15" customHeight="1" x14ac:dyDescent="0.25">
      <c r="A16" s="5"/>
      <c r="B16" s="97" t="s">
        <v>24</v>
      </c>
      <c r="C16" s="38" t="s">
        <v>204</v>
      </c>
      <c r="D16" s="39"/>
      <c r="E16" s="40"/>
      <c r="F16" s="2"/>
    </row>
    <row r="17" spans="1:6" ht="15" customHeight="1" x14ac:dyDescent="0.25">
      <c r="A17" s="5"/>
      <c r="B17" s="97" t="s">
        <v>15</v>
      </c>
      <c r="C17" s="38" t="s">
        <v>185</v>
      </c>
      <c r="D17" s="39"/>
      <c r="E17" s="40"/>
    </row>
    <row r="18" spans="1:6" ht="15" customHeight="1" x14ac:dyDescent="0.25">
      <c r="A18" s="5"/>
      <c r="B18" s="97" t="s">
        <v>122</v>
      </c>
      <c r="C18" s="38" t="s">
        <v>332</v>
      </c>
      <c r="D18" s="39"/>
      <c r="E18" s="40"/>
    </row>
    <row r="19" spans="1:6" ht="15" customHeight="1" x14ac:dyDescent="0.25">
      <c r="A19" s="5"/>
      <c r="B19" s="97" t="s">
        <v>56</v>
      </c>
      <c r="C19" s="38" t="s">
        <v>205</v>
      </c>
      <c r="D19" s="39"/>
      <c r="E19" s="40"/>
      <c r="F19" s="2"/>
    </row>
    <row r="20" spans="1:6" ht="15" customHeight="1" x14ac:dyDescent="0.25">
      <c r="A20" s="5"/>
      <c r="B20" s="97" t="s">
        <v>14</v>
      </c>
      <c r="C20" s="38" t="s">
        <v>258</v>
      </c>
      <c r="D20" s="39"/>
      <c r="E20" s="40"/>
    </row>
    <row r="21" spans="1:6" ht="15" customHeight="1" x14ac:dyDescent="0.25">
      <c r="A21" s="5"/>
      <c r="B21" s="97" t="s">
        <v>380</v>
      </c>
      <c r="C21" s="38"/>
      <c r="D21" s="39"/>
      <c r="E21" s="40"/>
    </row>
    <row r="22" spans="1:6" ht="15" customHeight="1" thickBot="1" x14ac:dyDescent="0.3">
      <c r="A22" s="5"/>
      <c r="B22" s="98" t="s">
        <v>380</v>
      </c>
      <c r="C22" s="42"/>
      <c r="D22" s="43"/>
      <c r="E22" s="44"/>
    </row>
    <row r="23" spans="1:6" ht="15" customHeight="1" thickBot="1" x14ac:dyDescent="0.3">
      <c r="A23" s="5"/>
      <c r="B23" s="6"/>
      <c r="C23" s="18"/>
    </row>
    <row r="24" spans="1:6" ht="27" customHeight="1" thickBot="1" x14ac:dyDescent="0.3">
      <c r="A24" s="5"/>
      <c r="B24" s="124" t="s">
        <v>5</v>
      </c>
      <c r="C24" s="125"/>
      <c r="D24" s="125"/>
      <c r="E24" s="126"/>
    </row>
    <row r="25" spans="1:6" ht="15" customHeight="1" thickBot="1" x14ac:dyDescent="0.3">
      <c r="A25" s="5"/>
      <c r="B25" s="91" t="s">
        <v>1</v>
      </c>
      <c r="C25" s="92" t="s">
        <v>7</v>
      </c>
      <c r="D25" s="92" t="s">
        <v>2</v>
      </c>
      <c r="E25" s="93" t="s">
        <v>3</v>
      </c>
    </row>
    <row r="26" spans="1:6" ht="15" customHeight="1" x14ac:dyDescent="0.25">
      <c r="A26" s="5"/>
      <c r="B26" s="96" t="s">
        <v>28</v>
      </c>
      <c r="C26" s="34" t="s">
        <v>193</v>
      </c>
      <c r="D26" s="35"/>
      <c r="E26" s="36">
        <v>2000</v>
      </c>
    </row>
    <row r="27" spans="1:6" ht="15" customHeight="1" x14ac:dyDescent="0.25">
      <c r="A27" s="5"/>
      <c r="B27" s="97" t="s">
        <v>47</v>
      </c>
      <c r="C27" s="38" t="s">
        <v>194</v>
      </c>
      <c r="D27" s="39"/>
      <c r="E27" s="40">
        <v>2000</v>
      </c>
    </row>
    <row r="28" spans="1:6" ht="15" customHeight="1" x14ac:dyDescent="0.25">
      <c r="A28" s="5"/>
      <c r="B28" s="97" t="s">
        <v>48</v>
      </c>
      <c r="C28" s="38" t="s">
        <v>195</v>
      </c>
      <c r="D28" s="39"/>
      <c r="E28" s="40">
        <v>2000</v>
      </c>
    </row>
    <row r="29" spans="1:6" ht="15" customHeight="1" x14ac:dyDescent="0.25">
      <c r="A29" s="5"/>
      <c r="B29" s="97" t="s">
        <v>49</v>
      </c>
      <c r="C29" s="38" t="s">
        <v>196</v>
      </c>
      <c r="D29" s="39"/>
      <c r="E29" s="40">
        <v>2000</v>
      </c>
    </row>
    <row r="30" spans="1:6" ht="15" customHeight="1" x14ac:dyDescent="0.25">
      <c r="A30" s="5"/>
      <c r="B30" s="97" t="s">
        <v>50</v>
      </c>
      <c r="C30" s="38" t="s">
        <v>197</v>
      </c>
      <c r="D30" s="39"/>
      <c r="E30" s="40">
        <v>8000</v>
      </c>
    </row>
    <row r="31" spans="1:6" ht="15" customHeight="1" x14ac:dyDescent="0.25">
      <c r="A31" s="5"/>
      <c r="B31" s="97" t="s">
        <v>51</v>
      </c>
      <c r="C31" s="38" t="s">
        <v>198</v>
      </c>
      <c r="D31" s="39"/>
      <c r="E31" s="40">
        <v>8000</v>
      </c>
    </row>
    <row r="32" spans="1:6" ht="15" customHeight="1" x14ac:dyDescent="0.25">
      <c r="A32" s="5"/>
      <c r="B32" s="97" t="s">
        <v>17</v>
      </c>
      <c r="C32" s="38" t="s">
        <v>199</v>
      </c>
      <c r="D32" s="39"/>
      <c r="E32" s="40">
        <v>8000</v>
      </c>
    </row>
    <row r="33" spans="1:6" ht="15" customHeight="1" x14ac:dyDescent="0.25">
      <c r="A33" s="5"/>
      <c r="B33" s="97" t="s">
        <v>52</v>
      </c>
      <c r="C33" s="38" t="s">
        <v>200</v>
      </c>
      <c r="D33" s="39"/>
      <c r="E33" s="40">
        <v>8000</v>
      </c>
    </row>
    <row r="34" spans="1:6" ht="15" customHeight="1" x14ac:dyDescent="0.25">
      <c r="A34" s="5"/>
      <c r="B34" s="97" t="s">
        <v>53</v>
      </c>
      <c r="C34" s="38" t="s">
        <v>201</v>
      </c>
      <c r="D34" s="39"/>
      <c r="E34" s="40">
        <v>8000</v>
      </c>
    </row>
    <row r="35" spans="1:6" ht="15" customHeight="1" x14ac:dyDescent="0.25">
      <c r="A35" s="5"/>
      <c r="B35" s="97" t="s">
        <v>54</v>
      </c>
      <c r="C35" s="38" t="s">
        <v>202</v>
      </c>
      <c r="D35" s="39"/>
      <c r="E35" s="40">
        <v>16000</v>
      </c>
    </row>
    <row r="36" spans="1:6" ht="15" customHeight="1" x14ac:dyDescent="0.25">
      <c r="A36" s="5"/>
      <c r="B36" s="97" t="s">
        <v>55</v>
      </c>
      <c r="C36" s="38" t="s">
        <v>203</v>
      </c>
      <c r="D36" s="39"/>
      <c r="E36" s="40">
        <v>16000</v>
      </c>
    </row>
    <row r="37" spans="1:6" ht="15" customHeight="1" x14ac:dyDescent="0.25">
      <c r="A37" s="5"/>
      <c r="B37" s="97" t="s">
        <v>163</v>
      </c>
      <c r="C37" s="38" t="s">
        <v>320</v>
      </c>
      <c r="D37" s="39"/>
      <c r="E37" s="40">
        <v>16000</v>
      </c>
    </row>
    <row r="38" spans="1:6" ht="15" customHeight="1" x14ac:dyDescent="0.25">
      <c r="A38" s="5"/>
      <c r="B38" s="97" t="s">
        <v>380</v>
      </c>
      <c r="C38" s="38"/>
      <c r="D38" s="39"/>
      <c r="E38" s="40" t="s">
        <v>380</v>
      </c>
    </row>
    <row r="39" spans="1:6" ht="15" customHeight="1" x14ac:dyDescent="0.25">
      <c r="A39" s="5"/>
      <c r="B39" s="97" t="s">
        <v>380</v>
      </c>
      <c r="C39" s="38"/>
      <c r="D39" s="39"/>
      <c r="E39" s="40" t="s">
        <v>380</v>
      </c>
      <c r="F39" s="2"/>
    </row>
    <row r="40" spans="1:6" ht="15" customHeight="1" thickBot="1" x14ac:dyDescent="0.3">
      <c r="A40" s="5"/>
      <c r="B40" s="98" t="s">
        <v>380</v>
      </c>
      <c r="C40" s="42"/>
      <c r="D40" s="43"/>
      <c r="E40" s="44" t="s">
        <v>380</v>
      </c>
    </row>
    <row r="41" spans="1:6" ht="15" customHeight="1" thickBot="1" x14ac:dyDescent="0.3">
      <c r="A41" s="5"/>
      <c r="B41" s="7"/>
      <c r="C41" s="7"/>
    </row>
    <row r="42" spans="1:6" ht="27" customHeight="1" thickBot="1" x14ac:dyDescent="0.3">
      <c r="A42" s="5"/>
      <c r="B42" s="124" t="s">
        <v>6</v>
      </c>
      <c r="C42" s="125"/>
      <c r="D42" s="125"/>
      <c r="E42" s="126"/>
    </row>
    <row r="43" spans="1:6" ht="28.5" customHeight="1" thickBot="1" x14ac:dyDescent="0.3">
      <c r="A43" s="5"/>
      <c r="B43" s="94" t="s">
        <v>1</v>
      </c>
      <c r="C43" s="89" t="s">
        <v>7</v>
      </c>
      <c r="D43" s="89" t="s">
        <v>2</v>
      </c>
      <c r="E43" s="90" t="s">
        <v>3</v>
      </c>
    </row>
    <row r="44" spans="1:6" ht="15" customHeight="1" x14ac:dyDescent="0.25">
      <c r="A44" s="5"/>
      <c r="B44" s="96" t="s">
        <v>57</v>
      </c>
      <c r="C44" s="34" t="s">
        <v>206</v>
      </c>
      <c r="D44" s="35"/>
      <c r="E44" s="36"/>
    </row>
    <row r="45" spans="1:6" ht="15" customHeight="1" x14ac:dyDescent="0.25">
      <c r="A45" s="5"/>
      <c r="B45" s="97" t="s">
        <v>58</v>
      </c>
      <c r="C45" s="38" t="s">
        <v>207</v>
      </c>
      <c r="D45" s="39"/>
      <c r="E45" s="40"/>
    </row>
    <row r="46" spans="1:6" ht="15" customHeight="1" x14ac:dyDescent="0.25">
      <c r="A46" s="5"/>
      <c r="B46" s="97" t="s">
        <v>12</v>
      </c>
      <c r="C46" s="38" t="s">
        <v>208</v>
      </c>
      <c r="D46" s="39"/>
      <c r="E46" s="40"/>
    </row>
    <row r="47" spans="1:6" ht="15" customHeight="1" x14ac:dyDescent="0.25">
      <c r="A47" s="5"/>
      <c r="B47" s="97" t="s">
        <v>44</v>
      </c>
      <c r="C47" s="38" t="s">
        <v>189</v>
      </c>
      <c r="D47" s="39"/>
      <c r="E47" s="40"/>
    </row>
    <row r="48" spans="1:6" ht="15" customHeight="1" x14ac:dyDescent="0.25">
      <c r="A48" s="5"/>
      <c r="B48" s="97" t="s">
        <v>59</v>
      </c>
      <c r="C48" s="38" t="s">
        <v>209</v>
      </c>
      <c r="D48" s="39"/>
      <c r="E48" s="40"/>
    </row>
    <row r="49" spans="1:5" ht="15" customHeight="1" x14ac:dyDescent="0.25">
      <c r="A49" s="5"/>
      <c r="B49" s="97" t="s">
        <v>20</v>
      </c>
      <c r="C49" s="38" t="s">
        <v>191</v>
      </c>
      <c r="D49" s="39"/>
      <c r="E49" s="40"/>
    </row>
    <row r="50" spans="1:5" ht="15" customHeight="1" x14ac:dyDescent="0.25">
      <c r="A50" s="5"/>
      <c r="B50" s="97" t="s">
        <v>19</v>
      </c>
      <c r="C50" s="38" t="s">
        <v>210</v>
      </c>
      <c r="D50" s="39"/>
      <c r="E50" s="40"/>
    </row>
    <row r="51" spans="1:5" ht="15" customHeight="1" x14ac:dyDescent="0.25">
      <c r="A51" s="5"/>
      <c r="B51" s="97" t="s">
        <v>374</v>
      </c>
      <c r="C51" s="38" t="s">
        <v>211</v>
      </c>
      <c r="D51" s="39"/>
      <c r="E51" s="40"/>
    </row>
    <row r="52" spans="1:5" ht="15" customHeight="1" x14ac:dyDescent="0.25">
      <c r="A52" s="5"/>
      <c r="B52" s="97" t="s">
        <v>60</v>
      </c>
      <c r="C52" s="38" t="s">
        <v>212</v>
      </c>
      <c r="D52" s="39"/>
      <c r="E52" s="40"/>
    </row>
    <row r="53" spans="1:5" ht="15" customHeight="1" x14ac:dyDescent="0.25">
      <c r="A53" s="5"/>
      <c r="B53" s="97" t="s">
        <v>61</v>
      </c>
      <c r="C53" s="38" t="s">
        <v>213</v>
      </c>
      <c r="D53" s="39"/>
      <c r="E53" s="40"/>
    </row>
    <row r="54" spans="1:5" ht="15" customHeight="1" x14ac:dyDescent="0.25">
      <c r="A54" s="5"/>
      <c r="B54" s="97" t="s">
        <v>62</v>
      </c>
      <c r="C54" s="38" t="s">
        <v>214</v>
      </c>
      <c r="D54" s="39"/>
      <c r="E54" s="40"/>
    </row>
    <row r="55" spans="1:5" ht="15" customHeight="1" x14ac:dyDescent="0.25">
      <c r="A55" s="5"/>
      <c r="B55" s="37" t="s">
        <v>380</v>
      </c>
      <c r="C55" s="38"/>
      <c r="D55" s="39"/>
      <c r="E55" s="40"/>
    </row>
    <row r="56" spans="1:5" ht="15" customHeight="1" thickBot="1" x14ac:dyDescent="0.3">
      <c r="A56" s="5"/>
      <c r="B56" s="41" t="s">
        <v>380</v>
      </c>
      <c r="C56" s="42"/>
      <c r="D56" s="43"/>
      <c r="E56" s="44"/>
    </row>
    <row r="57" spans="1:5" x14ac:dyDescent="0.25">
      <c r="B57" s="4"/>
      <c r="D57" s="4"/>
      <c r="E57" s="4"/>
    </row>
    <row r="58" spans="1:5" x14ac:dyDescent="0.25">
      <c r="B58" s="4"/>
      <c r="D58" s="4"/>
      <c r="E58" s="4"/>
    </row>
    <row r="59" spans="1:5" x14ac:dyDescent="0.25">
      <c r="A59" s="3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4"/>
      <c r="B63" s="6"/>
      <c r="C63" s="18"/>
    </row>
    <row r="64" spans="1:5" x14ac:dyDescent="0.25">
      <c r="A64" s="4"/>
      <c r="B64" s="6"/>
      <c r="C64" s="18"/>
    </row>
    <row r="65" spans="2:5" x14ac:dyDescent="0.25">
      <c r="B65" s="6"/>
      <c r="C65" s="18"/>
    </row>
    <row r="66" spans="2:5" x14ac:dyDescent="0.25">
      <c r="B66" s="6"/>
      <c r="C66" s="18"/>
    </row>
    <row r="67" spans="2:5" x14ac:dyDescent="0.25">
      <c r="B67" s="6"/>
      <c r="C67" s="18"/>
    </row>
    <row r="69" spans="2:5" x14ac:dyDescent="0.25">
      <c r="C69" s="18"/>
    </row>
    <row r="70" spans="2:5" x14ac:dyDescent="0.25">
      <c r="B70" s="6"/>
      <c r="C70" s="18"/>
    </row>
    <row r="71" spans="2:5" x14ac:dyDescent="0.25">
      <c r="B71" s="3"/>
      <c r="D71" s="4"/>
      <c r="E71" s="4"/>
    </row>
    <row r="72" spans="2:5" x14ac:dyDescent="0.25">
      <c r="B72" s="4"/>
      <c r="D72" s="4"/>
      <c r="E72" s="4"/>
    </row>
    <row r="73" spans="2:5" x14ac:dyDescent="0.25">
      <c r="B73" s="4"/>
      <c r="D73" s="4"/>
      <c r="E73" s="4"/>
    </row>
    <row r="74" spans="2:5" x14ac:dyDescent="0.25">
      <c r="B74" s="4"/>
      <c r="D74" s="4"/>
      <c r="E74" s="4"/>
    </row>
    <row r="75" spans="2:5" x14ac:dyDescent="0.25">
      <c r="B75" s="4"/>
      <c r="D75" s="4"/>
      <c r="E75" s="4"/>
    </row>
    <row r="76" spans="2:5" x14ac:dyDescent="0.25">
      <c r="B76" s="4"/>
      <c r="D76" s="4"/>
      <c r="E76" s="4"/>
    </row>
    <row r="77" spans="2:5" x14ac:dyDescent="0.25">
      <c r="B77" s="4"/>
      <c r="D77" s="4"/>
      <c r="E77" s="4"/>
    </row>
    <row r="78" spans="2:5" x14ac:dyDescent="0.25">
      <c r="B78" s="4"/>
      <c r="D78" s="4"/>
      <c r="E78" s="4"/>
    </row>
    <row r="79" spans="2:5" x14ac:dyDescent="0.25">
      <c r="B79" s="4"/>
      <c r="D79" s="4"/>
      <c r="E79" s="4"/>
    </row>
    <row r="80" spans="2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3"/>
      <c r="D87" s="4"/>
      <c r="E87" s="4"/>
    </row>
    <row r="88" spans="2:5" x14ac:dyDescent="0.25">
      <c r="B88" s="3"/>
      <c r="D88" s="4"/>
      <c r="E88" s="4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</sheetData>
  <sheetProtection algorithmName="SHA-512" hashValue="ITA8+neRbjzyjT3M2+P2P9uSTmvCiFRIK5lxj9aXSk80aV/8kyiUayoPh0PV+h+iRpvcKQLrudlN4qpfG/tLbA==" saltValue="ESlyaUxxaT3S77lbP/35Sg==" spinCount="100000" sheet="1" objects="1" scenarios="1"/>
  <mergeCells count="4">
    <mergeCell ref="E3:E5"/>
    <mergeCell ref="B13:E13"/>
    <mergeCell ref="B24:E24"/>
    <mergeCell ref="B42:E42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7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26AB-44D2-4D33-880D-0B1C69B82EA0}">
  <dimension ref="A1:F318"/>
  <sheetViews>
    <sheetView showGridLines="0" showRowColHeaders="0" zoomScaleNormal="100" workbookViewId="0">
      <selection activeCell="L36" sqref="L36"/>
    </sheetView>
  </sheetViews>
  <sheetFormatPr defaultColWidth="9.109375" defaultRowHeight="13.2" x14ac:dyDescent="0.25"/>
  <cols>
    <col min="1" max="1" width="3.33203125" style="2" customWidth="1"/>
    <col min="2" max="2" width="50.6640625" style="1" customWidth="1"/>
    <col min="3" max="3" width="30.6640625" style="4" customWidth="1"/>
    <col min="4" max="4" width="28.6640625" style="3" customWidth="1"/>
    <col min="5" max="5" width="12.6640625" style="3" customWidth="1"/>
    <col min="6" max="6" width="2.5546875" style="4" customWidth="1"/>
    <col min="7" max="16384" width="9.109375" style="4"/>
  </cols>
  <sheetData>
    <row r="1" spans="1:6" ht="15" customHeight="1" x14ac:dyDescent="0.25"/>
    <row r="2" spans="1:6" ht="15" customHeight="1" thickBot="1" x14ac:dyDescent="0.3"/>
    <row r="3" spans="1:6" ht="15" customHeight="1" thickTop="1" x14ac:dyDescent="0.25">
      <c r="E3" s="121">
        <v>8</v>
      </c>
    </row>
    <row r="4" spans="1:6" ht="15" customHeight="1" x14ac:dyDescent="0.25">
      <c r="E4" s="122"/>
    </row>
    <row r="5" spans="1:6" ht="15" customHeight="1" thickBot="1" x14ac:dyDescent="0.3">
      <c r="E5" s="123"/>
    </row>
    <row r="6" spans="1:6" ht="15" customHeight="1" thickTop="1" x14ac:dyDescent="0.25"/>
    <row r="7" spans="1:6" ht="15" customHeight="1" x14ac:dyDescent="0.25"/>
    <row r="8" spans="1:6" ht="15" customHeight="1" x14ac:dyDescent="0.25"/>
    <row r="9" spans="1:6" ht="23.4" thickBot="1" x14ac:dyDescent="0.45">
      <c r="B9" s="111" t="s">
        <v>392</v>
      </c>
    </row>
    <row r="10" spans="1:6" x14ac:dyDescent="0.25">
      <c r="B10" s="29"/>
    </row>
    <row r="11" spans="1:6" x14ac:dyDescent="0.25">
      <c r="B11" s="29"/>
    </row>
    <row r="12" spans="1:6" ht="13.8" thickBot="1" x14ac:dyDescent="0.3">
      <c r="A12" s="2" t="s">
        <v>4</v>
      </c>
      <c r="B12" s="30" t="s">
        <v>379</v>
      </c>
    </row>
    <row r="13" spans="1:6" ht="27" customHeight="1" thickBot="1" x14ac:dyDescent="0.3">
      <c r="B13" s="124" t="s">
        <v>0</v>
      </c>
      <c r="C13" s="125"/>
      <c r="D13" s="125"/>
      <c r="E13" s="126"/>
    </row>
    <row r="14" spans="1:6" ht="15" customHeight="1" thickBot="1" x14ac:dyDescent="0.3">
      <c r="A14" s="5"/>
      <c r="B14" s="31" t="s">
        <v>1</v>
      </c>
      <c r="C14" s="32" t="s">
        <v>7</v>
      </c>
      <c r="D14" s="32" t="s">
        <v>2</v>
      </c>
      <c r="E14" s="95" t="s">
        <v>3</v>
      </c>
      <c r="F14" s="2" t="s">
        <v>4</v>
      </c>
    </row>
    <row r="15" spans="1:6" ht="15" customHeight="1" x14ac:dyDescent="0.25">
      <c r="A15" s="5"/>
      <c r="B15" s="96" t="s">
        <v>14</v>
      </c>
      <c r="C15" s="34" t="s">
        <v>258</v>
      </c>
      <c r="D15" s="35"/>
      <c r="E15" s="36"/>
      <c r="F15" s="2"/>
    </row>
    <row r="16" spans="1:6" ht="15" customHeight="1" x14ac:dyDescent="0.25">
      <c r="A16" s="5"/>
      <c r="B16" s="97" t="s">
        <v>59</v>
      </c>
      <c r="C16" s="38" t="s">
        <v>259</v>
      </c>
      <c r="D16" s="39"/>
      <c r="E16" s="40"/>
      <c r="F16" s="2"/>
    </row>
    <row r="17" spans="1:6" ht="15" customHeight="1" x14ac:dyDescent="0.25">
      <c r="A17" s="5"/>
      <c r="B17" s="97" t="s">
        <v>62</v>
      </c>
      <c r="C17" s="38" t="s">
        <v>335</v>
      </c>
      <c r="D17" s="39"/>
      <c r="E17" s="40"/>
    </row>
    <row r="18" spans="1:6" ht="15" customHeight="1" x14ac:dyDescent="0.25">
      <c r="A18" s="5"/>
      <c r="B18" s="97" t="s">
        <v>103</v>
      </c>
      <c r="C18" s="38" t="s">
        <v>260</v>
      </c>
      <c r="D18" s="39"/>
      <c r="E18" s="40"/>
    </row>
    <row r="19" spans="1:6" ht="15" customHeight="1" x14ac:dyDescent="0.25">
      <c r="A19" s="5"/>
      <c r="B19" s="97" t="s">
        <v>104</v>
      </c>
      <c r="C19" s="38" t="s">
        <v>261</v>
      </c>
      <c r="D19" s="39"/>
      <c r="E19" s="40"/>
      <c r="F19" s="2"/>
    </row>
    <row r="20" spans="1:6" ht="15" customHeight="1" x14ac:dyDescent="0.25">
      <c r="A20" s="5"/>
      <c r="B20" s="97" t="s">
        <v>15</v>
      </c>
      <c r="C20" s="38" t="s">
        <v>336</v>
      </c>
      <c r="D20" s="39"/>
      <c r="E20" s="40"/>
    </row>
    <row r="21" spans="1:6" ht="15" customHeight="1" x14ac:dyDescent="0.25">
      <c r="A21" s="5"/>
      <c r="B21" s="97" t="s">
        <v>15</v>
      </c>
      <c r="C21" s="38" t="s">
        <v>337</v>
      </c>
      <c r="D21" s="39"/>
      <c r="E21" s="40"/>
    </row>
    <row r="22" spans="1:6" ht="15" customHeight="1" x14ac:dyDescent="0.25">
      <c r="A22" s="5"/>
      <c r="B22" s="97" t="s">
        <v>15</v>
      </c>
      <c r="C22" s="38" t="s">
        <v>336</v>
      </c>
      <c r="D22" s="39"/>
      <c r="E22" s="40"/>
      <c r="F22" s="2"/>
    </row>
    <row r="23" spans="1:6" ht="15" customHeight="1" x14ac:dyDescent="0.25">
      <c r="A23" s="5"/>
      <c r="B23" s="97" t="s">
        <v>11</v>
      </c>
      <c r="C23" s="38" t="s">
        <v>262</v>
      </c>
      <c r="D23" s="39"/>
      <c r="E23" s="40"/>
    </row>
    <row r="24" spans="1:6" ht="15" customHeight="1" x14ac:dyDescent="0.25">
      <c r="A24" s="5"/>
      <c r="B24" s="97" t="s">
        <v>13</v>
      </c>
      <c r="C24" s="38" t="s">
        <v>263</v>
      </c>
      <c r="D24" s="39"/>
      <c r="E24" s="40"/>
    </row>
    <row r="25" spans="1:6" ht="15" customHeight="1" x14ac:dyDescent="0.25">
      <c r="A25" s="5"/>
      <c r="B25" s="97" t="s">
        <v>380</v>
      </c>
      <c r="C25" s="38"/>
      <c r="D25" s="39"/>
      <c r="E25" s="40"/>
      <c r="F25" s="2"/>
    </row>
    <row r="26" spans="1:6" ht="15" customHeight="1" thickBot="1" x14ac:dyDescent="0.3">
      <c r="A26" s="5"/>
      <c r="B26" s="98" t="s">
        <v>380</v>
      </c>
      <c r="C26" s="42"/>
      <c r="D26" s="43"/>
      <c r="E26" s="44"/>
    </row>
    <row r="27" spans="1:6" ht="15" customHeight="1" thickBot="1" x14ac:dyDescent="0.3">
      <c r="A27" s="5"/>
      <c r="B27" s="6"/>
      <c r="C27" s="18"/>
    </row>
    <row r="28" spans="1:6" ht="27" customHeight="1" thickBot="1" x14ac:dyDescent="0.3">
      <c r="A28" s="5"/>
      <c r="B28" s="124" t="s">
        <v>5</v>
      </c>
      <c r="C28" s="125"/>
      <c r="D28" s="125"/>
      <c r="E28" s="126"/>
    </row>
    <row r="29" spans="1:6" ht="15" customHeight="1" thickBot="1" x14ac:dyDescent="0.3">
      <c r="A29" s="5"/>
      <c r="B29" s="91" t="s">
        <v>1</v>
      </c>
      <c r="C29" s="92" t="s">
        <v>7</v>
      </c>
      <c r="D29" s="92" t="s">
        <v>2</v>
      </c>
      <c r="E29" s="93" t="s">
        <v>3</v>
      </c>
    </row>
    <row r="30" spans="1:6" ht="15" customHeight="1" x14ac:dyDescent="0.25">
      <c r="A30" s="5"/>
      <c r="B30" s="96" t="s">
        <v>28</v>
      </c>
      <c r="C30" s="34" t="s">
        <v>193</v>
      </c>
      <c r="D30" s="35"/>
      <c r="E30" s="36">
        <v>2000</v>
      </c>
    </row>
    <row r="31" spans="1:6" ht="15" customHeight="1" x14ac:dyDescent="0.25">
      <c r="A31" s="5"/>
      <c r="B31" s="97" t="s">
        <v>29</v>
      </c>
      <c r="C31" s="38" t="s">
        <v>171</v>
      </c>
      <c r="D31" s="39"/>
      <c r="E31" s="40">
        <v>2000</v>
      </c>
    </row>
    <row r="32" spans="1:6" ht="15" customHeight="1" x14ac:dyDescent="0.25">
      <c r="A32" s="5"/>
      <c r="B32" s="97" t="s">
        <v>91</v>
      </c>
      <c r="C32" s="38" t="s">
        <v>246</v>
      </c>
      <c r="D32" s="39"/>
      <c r="E32" s="40">
        <v>4000</v>
      </c>
    </row>
    <row r="33" spans="1:6" ht="15" customHeight="1" x14ac:dyDescent="0.25">
      <c r="A33" s="5"/>
      <c r="B33" s="97" t="s">
        <v>67</v>
      </c>
      <c r="C33" s="38" t="s">
        <v>220</v>
      </c>
      <c r="D33" s="39"/>
      <c r="E33" s="40">
        <v>4000</v>
      </c>
    </row>
    <row r="34" spans="1:6" ht="15" customHeight="1" x14ac:dyDescent="0.25">
      <c r="A34" s="5"/>
      <c r="B34" s="97" t="s">
        <v>63</v>
      </c>
      <c r="C34" s="38" t="s">
        <v>247</v>
      </c>
      <c r="D34" s="39"/>
      <c r="E34" s="40">
        <v>8000</v>
      </c>
    </row>
    <row r="35" spans="1:6" ht="15" customHeight="1" x14ac:dyDescent="0.25">
      <c r="A35" s="5"/>
      <c r="B35" s="97" t="s">
        <v>92</v>
      </c>
      <c r="C35" s="38" t="s">
        <v>248</v>
      </c>
      <c r="D35" s="39"/>
      <c r="E35" s="40">
        <v>8000</v>
      </c>
    </row>
    <row r="36" spans="1:6" ht="15" customHeight="1" x14ac:dyDescent="0.25">
      <c r="A36" s="5"/>
      <c r="B36" s="97" t="s">
        <v>26</v>
      </c>
      <c r="C36" s="38" t="s">
        <v>249</v>
      </c>
      <c r="D36" s="39"/>
      <c r="E36" s="40">
        <v>16000</v>
      </c>
    </row>
    <row r="37" spans="1:6" ht="15" customHeight="1" x14ac:dyDescent="0.25">
      <c r="A37" s="5"/>
      <c r="B37" s="97" t="s">
        <v>93</v>
      </c>
      <c r="C37" s="38" t="s">
        <v>250</v>
      </c>
      <c r="D37" s="39"/>
      <c r="E37" s="40">
        <v>16000</v>
      </c>
    </row>
    <row r="38" spans="1:6" ht="15" customHeight="1" x14ac:dyDescent="0.25">
      <c r="A38" s="5"/>
      <c r="B38" s="97" t="s">
        <v>94</v>
      </c>
      <c r="C38" s="38" t="s">
        <v>333</v>
      </c>
      <c r="D38" s="39"/>
      <c r="E38" s="40">
        <v>16000</v>
      </c>
    </row>
    <row r="39" spans="1:6" ht="15" customHeight="1" x14ac:dyDescent="0.25">
      <c r="A39" s="5"/>
      <c r="B39" s="97" t="s">
        <v>95</v>
      </c>
      <c r="C39" s="38" t="s">
        <v>334</v>
      </c>
      <c r="D39" s="39"/>
      <c r="E39" s="40">
        <v>16000</v>
      </c>
    </row>
    <row r="40" spans="1:6" ht="15" customHeight="1" x14ac:dyDescent="0.25">
      <c r="A40" s="5"/>
      <c r="B40" s="97" t="s">
        <v>96</v>
      </c>
      <c r="C40" s="38" t="s">
        <v>251</v>
      </c>
      <c r="D40" s="39"/>
      <c r="E40" s="40">
        <v>16000</v>
      </c>
    </row>
    <row r="41" spans="1:6" ht="15" customHeight="1" x14ac:dyDescent="0.25">
      <c r="A41" s="5"/>
      <c r="B41" s="97" t="s">
        <v>97</v>
      </c>
      <c r="C41" s="38" t="s">
        <v>252</v>
      </c>
      <c r="D41" s="39"/>
      <c r="E41" s="40">
        <v>16000</v>
      </c>
    </row>
    <row r="42" spans="1:6" ht="15" customHeight="1" x14ac:dyDescent="0.25">
      <c r="A42" s="5"/>
      <c r="B42" s="97" t="s">
        <v>380</v>
      </c>
      <c r="C42" s="38"/>
      <c r="D42" s="39"/>
      <c r="E42" s="40" t="s">
        <v>380</v>
      </c>
    </row>
    <row r="43" spans="1:6" ht="15" customHeight="1" x14ac:dyDescent="0.25">
      <c r="A43" s="5"/>
      <c r="B43" s="97" t="s">
        <v>380</v>
      </c>
      <c r="C43" s="38"/>
      <c r="D43" s="39"/>
      <c r="E43" s="40" t="s">
        <v>380</v>
      </c>
      <c r="F43" s="2"/>
    </row>
    <row r="44" spans="1:6" ht="15" customHeight="1" thickBot="1" x14ac:dyDescent="0.3">
      <c r="A44" s="5"/>
      <c r="B44" s="98" t="s">
        <v>380</v>
      </c>
      <c r="C44" s="42"/>
      <c r="D44" s="43"/>
      <c r="E44" s="44" t="s">
        <v>380</v>
      </c>
    </row>
    <row r="45" spans="1:6" ht="15" customHeight="1" thickBot="1" x14ac:dyDescent="0.3">
      <c r="A45" s="5"/>
      <c r="B45" s="7"/>
      <c r="C45" s="7"/>
    </row>
    <row r="46" spans="1:6" ht="27" customHeight="1" thickBot="1" x14ac:dyDescent="0.3">
      <c r="A46" s="5"/>
      <c r="B46" s="124" t="s">
        <v>6</v>
      </c>
      <c r="C46" s="125"/>
      <c r="D46" s="125"/>
      <c r="E46" s="126"/>
    </row>
    <row r="47" spans="1:6" ht="28.5" customHeight="1" thickBot="1" x14ac:dyDescent="0.3">
      <c r="A47" s="5"/>
      <c r="B47" s="94" t="s">
        <v>1</v>
      </c>
      <c r="C47" s="89" t="s">
        <v>7</v>
      </c>
      <c r="D47" s="89" t="s">
        <v>2</v>
      </c>
      <c r="E47" s="90" t="s">
        <v>3</v>
      </c>
    </row>
    <row r="48" spans="1:6" ht="15" customHeight="1" x14ac:dyDescent="0.25">
      <c r="A48" s="5"/>
      <c r="B48" s="96" t="s">
        <v>62</v>
      </c>
      <c r="C48" s="34" t="s">
        <v>214</v>
      </c>
      <c r="D48" s="35"/>
      <c r="E48" s="36"/>
    </row>
    <row r="49" spans="1:5" ht="15" customHeight="1" x14ac:dyDescent="0.25">
      <c r="A49" s="5"/>
      <c r="B49" s="97" t="s">
        <v>98</v>
      </c>
      <c r="C49" s="38" t="s">
        <v>253</v>
      </c>
      <c r="D49" s="39"/>
      <c r="E49" s="40"/>
    </row>
    <row r="50" spans="1:5" ht="15" customHeight="1" x14ac:dyDescent="0.25">
      <c r="A50" s="5"/>
      <c r="B50" s="97" t="s">
        <v>99</v>
      </c>
      <c r="C50" s="38" t="s">
        <v>254</v>
      </c>
      <c r="D50" s="39"/>
      <c r="E50" s="40"/>
    </row>
    <row r="51" spans="1:5" ht="15" customHeight="1" x14ac:dyDescent="0.25">
      <c r="A51" s="5"/>
      <c r="B51" s="97" t="s">
        <v>100</v>
      </c>
      <c r="C51" s="38" t="s">
        <v>255</v>
      </c>
      <c r="D51" s="39"/>
      <c r="E51" s="40"/>
    </row>
    <row r="52" spans="1:5" ht="15" customHeight="1" x14ac:dyDescent="0.25">
      <c r="A52" s="5"/>
      <c r="B52" s="97" t="s">
        <v>101</v>
      </c>
      <c r="C52" s="38" t="s">
        <v>256</v>
      </c>
      <c r="D52" s="39"/>
      <c r="E52" s="40"/>
    </row>
    <row r="53" spans="1:5" ht="15" customHeight="1" x14ac:dyDescent="0.25">
      <c r="A53" s="5"/>
      <c r="B53" s="97" t="s">
        <v>19</v>
      </c>
      <c r="C53" s="38" t="s">
        <v>210</v>
      </c>
      <c r="D53" s="39"/>
      <c r="E53" s="40"/>
    </row>
    <row r="54" spans="1:5" ht="15" customHeight="1" x14ac:dyDescent="0.25">
      <c r="A54" s="5"/>
      <c r="B54" s="97" t="s">
        <v>19</v>
      </c>
      <c r="C54" s="38" t="s">
        <v>257</v>
      </c>
      <c r="D54" s="39"/>
      <c r="E54" s="40"/>
    </row>
    <row r="55" spans="1:5" ht="15" customHeight="1" x14ac:dyDescent="0.25">
      <c r="A55" s="5"/>
      <c r="B55" s="97" t="s">
        <v>380</v>
      </c>
      <c r="C55" s="38"/>
      <c r="D55" s="39"/>
      <c r="E55" s="40"/>
    </row>
    <row r="56" spans="1:5" ht="15" customHeight="1" x14ac:dyDescent="0.25">
      <c r="A56" s="5"/>
      <c r="B56" s="37" t="s">
        <v>380</v>
      </c>
      <c r="C56" s="38"/>
      <c r="D56" s="39"/>
      <c r="E56" s="40"/>
    </row>
    <row r="57" spans="1:5" ht="15" customHeight="1" thickBot="1" x14ac:dyDescent="0.3">
      <c r="A57" s="5"/>
      <c r="B57" s="41" t="s">
        <v>380</v>
      </c>
      <c r="C57" s="42"/>
      <c r="D57" s="43"/>
      <c r="E57" s="44"/>
    </row>
    <row r="58" spans="1:5" x14ac:dyDescent="0.25">
      <c r="B58" s="4"/>
      <c r="D58" s="4"/>
      <c r="E58" s="4"/>
    </row>
    <row r="59" spans="1:5" x14ac:dyDescent="0.25">
      <c r="B59" s="4"/>
      <c r="D59" s="4"/>
      <c r="E59" s="4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3"/>
    </row>
    <row r="64" spans="1:5" x14ac:dyDescent="0.25">
      <c r="A64" s="4"/>
      <c r="B64" s="6"/>
      <c r="C64" s="18"/>
    </row>
    <row r="65" spans="1:5" x14ac:dyDescent="0.25">
      <c r="A65" s="4"/>
      <c r="B65" s="6"/>
      <c r="C65" s="18"/>
    </row>
    <row r="66" spans="1:5" x14ac:dyDescent="0.25">
      <c r="B66" s="6"/>
      <c r="C66" s="18"/>
    </row>
    <row r="67" spans="1:5" x14ac:dyDescent="0.25">
      <c r="B67" s="6"/>
      <c r="C67" s="18"/>
    </row>
    <row r="68" spans="1:5" x14ac:dyDescent="0.25">
      <c r="B68" s="6"/>
      <c r="C68" s="18"/>
    </row>
    <row r="70" spans="1:5" x14ac:dyDescent="0.25">
      <c r="C70" s="18"/>
    </row>
    <row r="71" spans="1:5" x14ac:dyDescent="0.25">
      <c r="B71" s="6"/>
      <c r="C71" s="18"/>
    </row>
    <row r="72" spans="1:5" x14ac:dyDescent="0.25">
      <c r="B72" s="3"/>
      <c r="D72" s="4"/>
      <c r="E72" s="4"/>
    </row>
    <row r="73" spans="1:5" x14ac:dyDescent="0.25">
      <c r="B73" s="4"/>
      <c r="D73" s="4"/>
      <c r="E73" s="4"/>
    </row>
    <row r="74" spans="1:5" x14ac:dyDescent="0.25">
      <c r="B74" s="4"/>
      <c r="D74" s="4"/>
      <c r="E74" s="4"/>
    </row>
    <row r="75" spans="1:5" x14ac:dyDescent="0.25">
      <c r="B75" s="4"/>
      <c r="D75" s="4"/>
      <c r="E75" s="4"/>
    </row>
    <row r="76" spans="1:5" x14ac:dyDescent="0.25">
      <c r="B76" s="4"/>
      <c r="D76" s="4"/>
      <c r="E76" s="4"/>
    </row>
    <row r="77" spans="1:5" x14ac:dyDescent="0.25">
      <c r="B77" s="4"/>
      <c r="D77" s="4"/>
      <c r="E77" s="4"/>
    </row>
    <row r="78" spans="1:5" x14ac:dyDescent="0.25">
      <c r="B78" s="4"/>
      <c r="D78" s="4"/>
      <c r="E78" s="4"/>
    </row>
    <row r="79" spans="1:5" x14ac:dyDescent="0.25">
      <c r="B79" s="4"/>
      <c r="D79" s="4"/>
      <c r="E79" s="4"/>
    </row>
    <row r="80" spans="1:5" x14ac:dyDescent="0.25">
      <c r="B80" s="4"/>
      <c r="D80" s="4"/>
      <c r="E80" s="4"/>
    </row>
    <row r="81" spans="2:5" x14ac:dyDescent="0.25">
      <c r="B81" s="4"/>
      <c r="D81" s="4"/>
      <c r="E81" s="4"/>
    </row>
    <row r="82" spans="2:5" x14ac:dyDescent="0.25">
      <c r="B82" s="4"/>
      <c r="D82" s="4"/>
      <c r="E82" s="4"/>
    </row>
    <row r="83" spans="2:5" x14ac:dyDescent="0.25">
      <c r="B83" s="4"/>
      <c r="D83" s="4"/>
      <c r="E83" s="4"/>
    </row>
    <row r="84" spans="2:5" x14ac:dyDescent="0.25">
      <c r="B84" s="4"/>
      <c r="D84" s="4"/>
      <c r="E84" s="4"/>
    </row>
    <row r="85" spans="2:5" x14ac:dyDescent="0.25">
      <c r="B85" s="4"/>
      <c r="D85" s="4"/>
      <c r="E85" s="4"/>
    </row>
    <row r="86" spans="2:5" x14ac:dyDescent="0.25">
      <c r="B86" s="4"/>
      <c r="D86" s="4"/>
      <c r="E86" s="4"/>
    </row>
    <row r="87" spans="2:5" x14ac:dyDescent="0.25">
      <c r="B87" s="4"/>
      <c r="D87" s="4"/>
      <c r="E87" s="4"/>
    </row>
    <row r="88" spans="2:5" x14ac:dyDescent="0.25">
      <c r="B88" s="3"/>
      <c r="D88" s="4"/>
      <c r="E88" s="4"/>
    </row>
    <row r="89" spans="2:5" x14ac:dyDescent="0.25">
      <c r="B89" s="3"/>
      <c r="D89" s="4"/>
      <c r="E89" s="4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  <row r="318" spans="6:6" x14ac:dyDescent="0.25">
      <c r="F318" s="2"/>
    </row>
  </sheetData>
  <sheetProtection algorithmName="SHA-512" hashValue="DN3m75kEonnnSkQqq5F4hBx1jnCY9QOXwDoexUfzqOc+44R90pv7p0CZGmlHN62SlV9Z2ar9NPPIkoJZY7syCA==" saltValue="ZivsrChep1nlh4QkpboHtg==" spinCount="100000" sheet="1" objects="1" scenarios="1"/>
  <mergeCells count="4">
    <mergeCell ref="E3:E5"/>
    <mergeCell ref="B13:E13"/>
    <mergeCell ref="B28:E28"/>
    <mergeCell ref="B46:E46"/>
  </mergeCells>
  <printOptions horizontalCentered="1"/>
  <pageMargins left="0" right="0" top="0.78740157480314965" bottom="0" header="0.31496062992125984" footer="0.31496062992125984"/>
  <pageSetup paperSize="9" scale="78" orientation="portrait" r:id="rId1"/>
  <rowBreaks count="1" manualBreakCount="1">
    <brk id="5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31</vt:i4>
      </vt:variant>
      <vt:variant>
        <vt:lpstr>Intervalos Nomeados</vt:lpstr>
      </vt:variant>
      <vt:variant>
        <vt:i4>29</vt:i4>
      </vt:variant>
    </vt:vector>
  </HeadingPairs>
  <TitlesOfParts>
    <vt:vector size="60" baseType="lpstr">
      <vt:lpstr>SELECT</vt:lpstr>
      <vt:lpstr>01-UP6-10-125 TAS</vt:lpstr>
      <vt:lpstr>02 - UP6-10-150 TAS</vt:lpstr>
      <vt:lpstr>03 - UP6-15-125</vt:lpstr>
      <vt:lpstr>04 - UP6-20-125</vt:lpstr>
      <vt:lpstr>05 - UP6-25-125</vt:lpstr>
      <vt:lpstr>06 - UP6-30-125</vt:lpstr>
      <vt:lpstr>07 - UP6-30-150</vt:lpstr>
      <vt:lpstr>08 - SSR EP20 JAGUAR</vt:lpstr>
      <vt:lpstr>09 - SSR EP30 JAGUAR</vt:lpstr>
      <vt:lpstr>Planilha1</vt:lpstr>
      <vt:lpstr>10 - SSR EP40SE SERIE B</vt:lpstr>
      <vt:lpstr>11 - SSR EP50SE SERIE B</vt:lpstr>
      <vt:lpstr>12 - SSR HP50SE SERIE B</vt:lpstr>
      <vt:lpstr>13 - SSR EP75 SERIE B</vt:lpstr>
      <vt:lpstr>14 - SSR EP100 SERIE B</vt:lpstr>
      <vt:lpstr>15 - SSR XF75 SERIE B</vt:lpstr>
      <vt:lpstr>16 - SSR XF100 SERIE B</vt:lpstr>
      <vt:lpstr>17 - SSR XF125 SERIE B</vt:lpstr>
      <vt:lpstr>18 - SSR XF150 SERIE B</vt:lpstr>
      <vt:lpstr>19 - SSR XF200 1S SERIE B</vt:lpstr>
      <vt:lpstr>20 - SSR HP200 1S SERIE B</vt:lpstr>
      <vt:lpstr>21- SSR XF 200 SERIE F</vt:lpstr>
      <vt:lpstr>22 - SSR XFE 300 1S W</vt:lpstr>
      <vt:lpstr>23 - SSR XFE 300 2S</vt:lpstr>
      <vt:lpstr>24 - SSR XFE 400 2S</vt:lpstr>
      <vt:lpstr>25 - SSR XFE 500 2S W</vt:lpstr>
      <vt:lpstr>26 - R75I-A-125</vt:lpstr>
      <vt:lpstr>27 - R110IU-A-100</vt:lpstr>
      <vt:lpstr>28 - R110IU-W-100</vt:lpstr>
      <vt:lpstr>29 - R150IU-A-125</vt:lpstr>
      <vt:lpstr>'01-UP6-10-125 TAS'!Area_de_impressao</vt:lpstr>
      <vt:lpstr>'02 - UP6-10-150 TAS'!Area_de_impressao</vt:lpstr>
      <vt:lpstr>'03 - UP6-15-125'!Area_de_impressao</vt:lpstr>
      <vt:lpstr>'04 - UP6-20-125'!Area_de_impressao</vt:lpstr>
      <vt:lpstr>'05 - UP6-25-125'!Area_de_impressao</vt:lpstr>
      <vt:lpstr>'06 - UP6-30-125'!Area_de_impressao</vt:lpstr>
      <vt:lpstr>'07 - UP6-30-150'!Area_de_impressao</vt:lpstr>
      <vt:lpstr>'08 - SSR EP20 JAGUAR'!Area_de_impressao</vt:lpstr>
      <vt:lpstr>'09 - SSR EP30 JAGUAR'!Area_de_impressao</vt:lpstr>
      <vt:lpstr>'10 - SSR EP40SE SERIE B'!Area_de_impressao</vt:lpstr>
      <vt:lpstr>'11 - SSR EP50SE SERIE B'!Area_de_impressao</vt:lpstr>
      <vt:lpstr>'12 - SSR HP50SE SERIE B'!Area_de_impressao</vt:lpstr>
      <vt:lpstr>'13 - SSR EP75 SERIE B'!Area_de_impressao</vt:lpstr>
      <vt:lpstr>'14 - SSR EP100 SERIE B'!Area_de_impressao</vt:lpstr>
      <vt:lpstr>'15 - SSR XF75 SERIE B'!Area_de_impressao</vt:lpstr>
      <vt:lpstr>'16 - SSR XF100 SERIE B'!Area_de_impressao</vt:lpstr>
      <vt:lpstr>'17 - SSR XF125 SERIE B'!Area_de_impressao</vt:lpstr>
      <vt:lpstr>'18 - SSR XF150 SERIE B'!Area_de_impressao</vt:lpstr>
      <vt:lpstr>'19 - SSR XF200 1S SERIE B'!Area_de_impressao</vt:lpstr>
      <vt:lpstr>'20 - SSR HP200 1S SERIE B'!Area_de_impressao</vt:lpstr>
      <vt:lpstr>'21- SSR XF 200 SERIE F'!Area_de_impressao</vt:lpstr>
      <vt:lpstr>'22 - SSR XFE 300 1S W'!Area_de_impressao</vt:lpstr>
      <vt:lpstr>'23 - SSR XFE 300 2S'!Area_de_impressao</vt:lpstr>
      <vt:lpstr>'24 - SSR XFE 400 2S'!Area_de_impressao</vt:lpstr>
      <vt:lpstr>'25 - SSR XFE 500 2S W'!Area_de_impressao</vt:lpstr>
      <vt:lpstr>'26 - R75I-A-125'!Area_de_impressao</vt:lpstr>
      <vt:lpstr>'27 - R110IU-A-100'!Area_de_impressao</vt:lpstr>
      <vt:lpstr>'28 - R110IU-W-100'!Area_de_impressao</vt:lpstr>
      <vt:lpstr>'29 - R150IU-A-125'!Area_de_impressao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</dc:creator>
  <cp:lastModifiedBy>Eliel Ramos Fernandes</cp:lastModifiedBy>
  <cp:lastPrinted>2024-11-12T15:15:26Z</cp:lastPrinted>
  <dcterms:created xsi:type="dcterms:W3CDTF">2019-02-08T11:42:49Z</dcterms:created>
  <dcterms:modified xsi:type="dcterms:W3CDTF">2024-11-12T22:04:02Z</dcterms:modified>
</cp:coreProperties>
</file>